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autoCompressPictures="0"/>
  <mc:AlternateContent xmlns:mc="http://schemas.openxmlformats.org/markup-compatibility/2006">
    <mc:Choice Requires="x15">
      <x15ac:absPath xmlns:x15ac="http://schemas.microsoft.com/office/spreadsheetml/2010/11/ac" url="C:\Users\epineda\Desktop\SUBDIRECCION POLITICA 2018\INFORMES ESTRUCTURALES\PIA\"/>
    </mc:Choice>
  </mc:AlternateContent>
  <bookViews>
    <workbookView xWindow="0" yWindow="0" windowWidth="28800" windowHeight="12435" firstSheet="1" activeTab="1"/>
  </bookViews>
  <sheets>
    <sheet name="Val" sheetId="3" state="hidden" r:id="rId1"/>
    <sheet name="PPIA" sheetId="9" r:id="rId2"/>
  </sheets>
  <externalReferences>
    <externalReference r:id="rId3"/>
  </externalReferences>
  <definedNames>
    <definedName name="_01_Pilar_Igualdad_de_Calidad_de_Vida">Val!$I$3:$I$12</definedName>
    <definedName name="_01_Prevención_y_atención_de_la_maternidad_y_la_paternidad_tempranas">Val!$K$3</definedName>
    <definedName name="_02_Desarrollo_integral_desde_la_gestación_hasta_la_adolescencia">Val!$O$3:$O$4</definedName>
    <definedName name="_02_Pilar_Democracia_Urbana">Val!$J$3:$J$4</definedName>
    <definedName name="_03_Igualdad_y_autonomía_para_una_Bogotá_incluyente">Val!$P$3</definedName>
    <definedName name="_03_Pilar_Construcción_de_Comunidad_y_Cultura_Ciudadana">Val!$L$3:$L$6</definedName>
    <definedName name="_05_Desarrollo_integral_para_la_felicidad_y_el_ejercicio_de_la_ciudadanía">Val!$R$3</definedName>
    <definedName name="_06_Calidad_educativa_para_todos">Val!$S$3:$S$4</definedName>
    <definedName name="_06_Eje_transversal_sostenibilidad_ambiental_basada_en_eficiencia_energética">Val!$M$3</definedName>
    <definedName name="_07_Eje_transversal_Gobierno_Legítimo_fortalecimiento_local_y_eficiencia">Val!$N$3</definedName>
    <definedName name="_07_Inclusión_educativa_para_la_equidad">Val!$T$3</definedName>
    <definedName name="_08_Acceso_con_calidad_a_la_educación_superior">Val!$U$3</definedName>
    <definedName name="_09_Atención_integral_y_eficiente_en_salud">Val!$V$3</definedName>
    <definedName name="_11_Mejores_oportunidades_para_el_desarrollo_a_través_de_la_cultura_la_recreación_y_el_deporte">Val!$W$3:$W$6</definedName>
    <definedName name="_16_Integración_social_para_una_ciudad_de_oportunidades">Val!$X$3</definedName>
    <definedName name="_17_Espacio_público_derecho_de_todos">Val!$Y$3</definedName>
    <definedName name="_19_Seguridad_y_convivencia_para_todos">Val!$Z$3</definedName>
    <definedName name="_21_Justicia_para_todos_consolidación_del_sistema_distrital_de_justicia">Val!$AA$3</definedName>
    <definedName name="_22_Bogotá_vive_los_derechos_humanos">Val!$AB$3</definedName>
    <definedName name="_25_Cambio_cultural_y_construcción_del_tejido_social_para_la_vida">Val!$AC$3:$AC$6</definedName>
    <definedName name="_39_Ambiente_sano_para_la_equidad_y_disfrute_del_ciudadano">Val!$AD$3</definedName>
    <definedName name="_45_Gobernanza_e_influencia_local_regional_e_internacional">Val!$AE$3</definedName>
    <definedName name="_xlnm._FilterDatabase" localSheetId="1" hidden="1">PPIA!$A$10:$IU$104</definedName>
    <definedName name="_Pilar_Eje">Val!$H$3:$H$7</definedName>
    <definedName name="_Sector_Ambiente">Val!$BO$3:$BO$5</definedName>
    <definedName name="_Sector_Cultura_Recreación_y_Deporte">Val!$BN$3:$BN$9</definedName>
    <definedName name="_Sector_Desarrollo_Económico_Industria_y_Turismo">Val!$BJ$3:$BJ$6</definedName>
    <definedName name="_Sector_Educación">Val!$BK$3:$BK$5</definedName>
    <definedName name="_Sector_Gestión_Jurídica">Val!$BT$3:$BT$4</definedName>
    <definedName name="_Sector_Gestión_Pública">Val!$BF$3:$BF$6</definedName>
    <definedName name="_Sector_Gobierno">Val!$BG$3:$BG$25</definedName>
    <definedName name="_Sector_Hábitat">Val!$BQ$3:$BQ$10</definedName>
    <definedName name="_Sector_Hacienda">Val!$BH$3:$BH$6</definedName>
    <definedName name="_Sector_Integración_Social">Val!$BM$3:$BM$4</definedName>
    <definedName name="_Sector_Mujer">Val!$BR$3</definedName>
    <definedName name="_Sector_Planeación">Val!$BI$3</definedName>
    <definedName name="_Sector_Salud">Val!$BL$3:$BL$6</definedName>
    <definedName name="_Sector_Seguridad_Convivencia_y_Justicia">Val!$BS$3:$BS$4</definedName>
    <definedName name="BP3_Sector_Movilidad">Val!$BP$3:$BP$7</definedName>
    <definedName name="Dimensiones">Val!$D$3:$D$5</definedName>
    <definedName name="Eje_1_Niños_Niñas_y_Adolescentes_en_ciudadanía_Plena_Ciudad_familias_y_ambientes_seguros">Val!$E$3:$E$12</definedName>
    <definedName name="Eje_2_Bogotá_construye_ciudad_con_los_Niños_Niñas_y_Adolescentes">Val!$F$3:$F$7</definedName>
    <definedName name="Eje_3_Gobernanza_por_la_calidad_de_vida_de_la_infancia_y_la_adolescencia">Val!$G$3:$G$5</definedName>
    <definedName name="Periodo">Val!$B$3:$B$5</definedName>
    <definedName name="ProyectoEspecífico">[1]Val!$BT$3:$BT$4</definedName>
    <definedName name="Sector">Val!$BE$3:$BE$17</definedName>
  </definedNames>
  <calcPr calcId="152511"/>
</workbook>
</file>

<file path=xl/calcChain.xml><?xml version="1.0" encoding="utf-8"?>
<calcChain xmlns="http://schemas.openxmlformats.org/spreadsheetml/2006/main">
  <c r="I168" i="9" l="1"/>
  <c r="I169" i="9"/>
  <c r="I171" i="9"/>
  <c r="I172" i="9"/>
  <c r="I174" i="9"/>
  <c r="I175" i="9"/>
  <c r="I114" i="9"/>
  <c r="I112" i="9"/>
  <c r="F137" i="9" l="1"/>
  <c r="F136" i="9"/>
  <c r="I120" i="9"/>
  <c r="I121" i="9"/>
  <c r="I122" i="9"/>
  <c r="I123" i="9"/>
  <c r="I124" i="9"/>
  <c r="I125" i="9"/>
  <c r="I126" i="9"/>
  <c r="I127" i="9"/>
  <c r="I128" i="9"/>
  <c r="I129" i="9"/>
  <c r="I130" i="9"/>
  <c r="I131" i="9"/>
  <c r="I132" i="9"/>
  <c r="I133" i="9"/>
  <c r="I134" i="9"/>
  <c r="I119" i="9"/>
  <c r="L154" i="9"/>
  <c r="L153" i="9"/>
  <c r="J154" i="9"/>
  <c r="V65" i="9"/>
  <c r="V64" i="9"/>
  <c r="V63" i="9"/>
  <c r="V54" i="9"/>
  <c r="AJ25" i="9"/>
  <c r="S25" i="9"/>
  <c r="R25" i="9"/>
  <c r="AJ24" i="9"/>
  <c r="AJ23" i="9"/>
  <c r="AJ22" i="9"/>
  <c r="AJ21" i="9"/>
  <c r="AJ18" i="9"/>
  <c r="AJ17" i="9"/>
  <c r="AJ16" i="9"/>
  <c r="AJ14" i="9"/>
  <c r="AJ13" i="9"/>
  <c r="M154" i="9" l="1"/>
  <c r="Q150" i="9"/>
  <c r="Q149" i="9"/>
</calcChain>
</file>

<file path=xl/sharedStrings.xml><?xml version="1.0" encoding="utf-8"?>
<sst xmlns="http://schemas.openxmlformats.org/spreadsheetml/2006/main" count="2382" uniqueCount="1185">
  <si>
    <t>Pilar Eje/Programa</t>
  </si>
  <si>
    <t>Programa/Proyecto</t>
  </si>
  <si>
    <t>Proyecto/Metas</t>
  </si>
  <si>
    <t>MetaR/Indicador</t>
  </si>
  <si>
    <t>zº</t>
  </si>
  <si>
    <t>Periodo</t>
  </si>
  <si>
    <t>Política_Pública</t>
  </si>
  <si>
    <t>Dimensiones</t>
  </si>
  <si>
    <t>Eje_1_Niños_Niñas_y_Adolescentes_en_ciudadanía_Plena_Ciudad_familias_y_ambientes_seguros</t>
  </si>
  <si>
    <t>Eje_2_Bogotá_construye_ciudad_con_los_Niños_Niñas_y_Adolescentes</t>
  </si>
  <si>
    <t>Eje_3_Gobernanza_por_la_calidad_de_vida_de_la_infancia_y_la_adolescencia</t>
  </si>
  <si>
    <t xml:space="preserve">_Pilar_Eje 
</t>
  </si>
  <si>
    <t>_01_Pilar_Igualdad_de_Calidad_de_Vida</t>
  </si>
  <si>
    <t>_02_Pilar_Democracia_Urbana</t>
  </si>
  <si>
    <t>_01_Prevención_y_atención_de_la_maternidad_y_la_paternidad_tempranas</t>
  </si>
  <si>
    <t>_03_Pilar_Construcción_de_Comunidad_y_Cultura_Ciudadana</t>
  </si>
  <si>
    <t>_06_Eje_transversal_sostenibilidad_ambiental_basada_en_eficiencia_energética</t>
  </si>
  <si>
    <t>_07_Eje_transversal_Gobierno_Legítimo_fortalecimiento_local_y_eficiencia</t>
  </si>
  <si>
    <t>_02_Desarrollo_integral_desde_la_gestación_hasta_la_adolescencia</t>
  </si>
  <si>
    <t>_03_Igualdad_y_autonomía_para_una_Bogotá_incluyente</t>
  </si>
  <si>
    <t>_04_Familias_protegidas_y_adaptadas_al_cambio_climático</t>
  </si>
  <si>
    <t>_05_Desarrollo_integral_para_la_felicidad_y_el_ejercicio_de_la_ciudadanía</t>
  </si>
  <si>
    <t>_06_Calidad_educativa_para_todos</t>
  </si>
  <si>
    <t>_07_Inclusión_educativa_para_la_equidad</t>
  </si>
  <si>
    <t>_08_Acceso_con_calidad_a_la_educación_superior</t>
  </si>
  <si>
    <t>_09_Atención_integral_y_eficiente_en_salud</t>
  </si>
  <si>
    <t>_11_Mejores_oportunidades_para_el_desarrollo_a_través_de_la_cultura_la_recreación_y_el_deporte</t>
  </si>
  <si>
    <t>_16_Integración_social_para_una_ciudad_de_oportunidades</t>
  </si>
  <si>
    <t>_17_Espacio_público_derecho_de_todos</t>
  </si>
  <si>
    <t>_19_Seguridad_y_convivencia_para_todos</t>
  </si>
  <si>
    <t>_21_Justicia_para_todos_consolidación_del_sistema_distrital_de_justicia</t>
  </si>
  <si>
    <t>_22_Bogotá_vive_los_derechos_humanos</t>
  </si>
  <si>
    <t>_25_Cambio_cultural_y_construcción_del_tejido_social_para_la_vida</t>
  </si>
  <si>
    <t>_39_Ambiente_sano_para_la_equidad_y_disfrute_del_ciudadano</t>
  </si>
  <si>
    <t>_45_Gobernanza_e_influencia_local_regional_e_internacional</t>
  </si>
  <si>
    <t>_103_Educación_inicial_de_calidad_en_el_marco_de_la_ruta_de_atención_integral_a_la_primera_infancia</t>
  </si>
  <si>
    <t>_107_Por_una_ciudad_incluyente_y_sin_barreras</t>
  </si>
  <si>
    <t>_110_Reducción_de_condiciones_de_amenaza_y_vulnerabilidad_de_los_ciudadanos</t>
  </si>
  <si>
    <t>_113_Bogotá_reconoce_a_sus_maestros_maestras_y_directivos_docentes</t>
  </si>
  <si>
    <t>_115_Fortalecimiento_institucional_desde_la_gestión_pedagógica</t>
  </si>
  <si>
    <t>_116_Uso_del_tiempo_escolar_y_jornada_única</t>
  </si>
  <si>
    <t xml:space="preserve"> _117_Acceso_y_permanencia_con_enfoque_local</t>
  </si>
  <si>
    <t>_119_Acceso_con_calidad_a_la_educación_superior</t>
  </si>
  <si>
    <t>_120_Atención_Integral_en_Salud_AIS</t>
  </si>
  <si>
    <t>_124_Formación_para_la_transformación_del_ser</t>
  </si>
  <si>
    <t>_125_Plan_Distrital_de_lectura_y_escritura</t>
  </si>
  <si>
    <t>_127_Programa_de_estímulos</t>
  </si>
  <si>
    <t>_137_Espacios_de_integración_social</t>
  </si>
  <si>
    <t>_140_Recuperación_del_patrimonio_material_de_la_ciudad</t>
  </si>
  <si>
    <t>_152_Promoción_protección_y_garantía_de_derechos_humanos</t>
  </si>
  <si>
    <t>_155_Comunicación_pública_mejor_para_todos</t>
  </si>
  <si>
    <t>_156_Cultura_ciudadana_para_la_convivencia</t>
  </si>
  <si>
    <t>_157_Intervención_integral_en_territorios_y_poblaciones_priorizadas_a_través_de_cultura_recreación_y_deporte</t>
  </si>
  <si>
    <t>_158_Valoración_y_apropiación_social_del_patrimonio_cultural</t>
  </si>
  <si>
    <t>_164_Consolidación_del_ecosistema_de_emprendimiento_y_mejoramiento_de_la_productividad_de_las_mipymes</t>
  </si>
  <si>
    <t>_168_Potenciar_el_trabajo_decente_en_la_ciudad</t>
  </si>
  <si>
    <t>_169_Mejoramiento_de_la_eficiencia_del_Sistema_de_Abastecimiento_y_Seguridad_Alimentaria</t>
  </si>
  <si>
    <t>_182_Generación_de_alternativas_de_desarrollo_sostenible_para_la_ruralidad_bogotana</t>
  </si>
  <si>
    <t>_189_Modernización_administrativa</t>
  </si>
  <si>
    <t>_193_Sistemas_de_información_para_una_política_pública_eficiente</t>
  </si>
  <si>
    <t>Sector</t>
  </si>
  <si>
    <t>_Sector_Gestión_Pública</t>
  </si>
  <si>
    <t>_Sector_Gobierno</t>
  </si>
  <si>
    <t>_Sector_Hacienda</t>
  </si>
  <si>
    <t>_Sector_Planeación</t>
  </si>
  <si>
    <t>_Sector_Desarrollo_Económico_Industria_y_Turismo</t>
  </si>
  <si>
    <t>_Sector_Educación</t>
  </si>
  <si>
    <t>_Sector_Salud</t>
  </si>
  <si>
    <t>_Sector_Integración_Social</t>
  </si>
  <si>
    <t>_Sector_Cultura_Recreación_y_Deporte</t>
  </si>
  <si>
    <t>_Sector_Ambiente</t>
  </si>
  <si>
    <t>_Sector_Movilidad</t>
  </si>
  <si>
    <t>_Sector_Hábitat</t>
  </si>
  <si>
    <t>_Sector_Mujer</t>
  </si>
  <si>
    <t>_Sector_Seguridad_Convivencia_y_Justicia</t>
  </si>
  <si>
    <t>_Sector_Gestión_Jurídica</t>
  </si>
  <si>
    <t>Semestre 1</t>
  </si>
  <si>
    <t>Política_Pública_de_Infancia_y_Adolescencia</t>
  </si>
  <si>
    <t>Ciudad_familias_y_ambientes_seguros</t>
  </si>
  <si>
    <t>Escenarios_para_la_ciudadanía.</t>
  </si>
  <si>
    <t>Acciones_intencionadas_y_diferenciales_de_protección_de_NNA_gestionadas_de_manera_integral.</t>
  </si>
  <si>
    <t xml:space="preserve">_101_Prevención_y_atención_integral_de_la_paternidad_y_la_maternidad_temprana </t>
  </si>
  <si>
    <t>_102_Desarrollo_integral_desde_la_gestación_hasta_la_adolescencia</t>
  </si>
  <si>
    <t>_104_Bogotá_te_nutre</t>
  </si>
  <si>
    <t>_111_Calles_Alternativas</t>
  </si>
  <si>
    <t>_117_Acceso_y_permanencia_con_enfoque_local</t>
  </si>
  <si>
    <t>_148_Seguridad_y_convivencia_para_Bogotá</t>
  </si>
  <si>
    <t>_151_Acceso_a_la_Justicia</t>
  </si>
  <si>
    <t>_179_Ambiente_sano</t>
  </si>
  <si>
    <t>_200_Viviendo_el_territorio</t>
  </si>
  <si>
    <t>MR_Alcanzar_159.054_cupos_para_la_atención_integral_de_niños_y_niñas_de_primera_infancia_con_estándares_de_calidad_superiores_al_80PorCiento_en_el_ámbito_institucional.</t>
  </si>
  <si>
    <t>MR_Incrementar_a_2.000_personas_con_discapacidad_con_procesos_de_inclusión_efectivos_en_el_Distrito.</t>
  </si>
  <si>
    <t>MP_Garantizar_que_el_100PorCiento_de_los_hogares_comunitarios_FAMIS_y_sustitutos_del_ICBF_notificados_a_las_empresas_prestadoras_reciban_las_tarifas_diferenciales_de_servicios_públicos_Art_214_ Ley_1753_de_2015_Acuerdo_325_de_2008.</t>
  </si>
  <si>
    <t>MP_11.492_docentes_y_directivos_docentes_participando_en_los_diferentes_programas_de_formación_desarrollados_en_el_marco_de_la_Red_de_Innovación_del_Maestro</t>
  </si>
  <si>
    <t>MR_Disminuir_el_porcentaje_de_estudiantes_de_IED_en_nivel_insuficiente_en_la_prueba_Saber_de_lenguaje_en_grado_3_llegando_a_9PorCiento.</t>
  </si>
  <si>
    <t>MR_30PorCiento_de_matrícula_oficial_en_jornada_única.</t>
  </si>
  <si>
    <t>MP_4.449_estudiantes_en_extra_edad_que_se_atienden_en_el_sistema_educativo_mediante_modelos_flexibles_y_estrategias_semiescolarizadas</t>
  </si>
  <si>
    <t>MR_Promover__35.000_cupos_para_el_acceso_a_la_educación_superior</t>
  </si>
  <si>
    <t>MR_Reducir_para_2020_la_tasa_de_mortalidad_asociada_a_condiciones_crónicas_a_15_por_cada__100.000_menores_de_70_años.</t>
  </si>
  <si>
    <t>MR_Aumentar_a_15PorCiento_el_porcentaje_de_la_población_que_realiza_prácticas_culturales</t>
  </si>
  <si>
    <t>MR_Aumentar_a_3.2_el_promedio_de_libros_leídos_al_año_por_persona</t>
  </si>
  <si>
    <t>MR_Aumentar_a_36PorCiento_el_porcentaje_de_la_población_que_practica_algún_deporte</t>
  </si>
  <si>
    <t>MR_Ampliar_la_capacidad_instalada_de_atención_a_personas_mayores_Centro_Día_y_para_personas_con_discapacidad_Centro_Crecer_para_niños_menores_de_18_años_de_edad</t>
  </si>
  <si>
    <t>MR_Aumentar_a_19,95PorCiento_el_porcentaje_de_personas_que_asiste_a_eventos_deportivos</t>
  </si>
  <si>
    <t>MP_15.000_personas_certificadas_en_Derechos_Humanos_que_incluyen_tanto_servidores_públicos_como_ciudadanía_en_escenarios_formales</t>
  </si>
  <si>
    <t>MR_Aumentar_a_7.28PorCiento_el_porcentaje_de_personas_que_respeta_la_diferencia</t>
  </si>
  <si>
    <t>MR_Aumentar_a_48.5PorCiento_el_porcentaje_de_personas_que_perciben_el_espacio_público_como_lugar_de_expresión_cultural_y_artística_y_para_la_práctica_deportiva</t>
  </si>
  <si>
    <t>MR_Disminuir_a_48.8PorCiento_el_porcentaje_de_personas_que_no_asistieron_a_presentaciones_y_espectáculos_culturales_de_la_ciudad</t>
  </si>
  <si>
    <t>MR_Aumentar_a_14.2PorCiento_el_porcentaje_de_personas_muy_satisfechas_con_la_oferta_deportiva_y_recreativa_de_su_barrio</t>
  </si>
  <si>
    <t>MP_Atender_320_emprendimientos_de_oportunidad</t>
  </si>
  <si>
    <t>MP_Vincular_4.250_personas_laboralmente</t>
  </si>
  <si>
    <t>MP__Capacitar_5.000_tenderos_y/o_actores_del_sistema_de_abastecimiento_presencial_y/o_virtualmente</t>
  </si>
  <si>
    <t>MR_Alcanzar_un_aumento_del_20PorCiento_en_al_menos_uno_de_los_componentes_del_índice_de_sostenibilidad_de_las_unidades__productivas_intervenidas</t>
  </si>
  <si>
    <t>MR_Incrementar_en_por_lo_menos_el_10PorCiento_de_las_personas_con_discapacidad_vinculadas_laboralmente_como_servidores_públicos._A_partir_del_resultado_de_la_línea_de_base.</t>
  </si>
  <si>
    <t>MP_Realizar_100PorCiento_de_la_caracterización_de_las_personas_en_condición_de_discapacidad_sus_familias_cuidadores_y_cuidadoras_que_habitan_en_Bogotá</t>
  </si>
  <si>
    <t>Secretaría General</t>
  </si>
  <si>
    <t>Secretaría de Gobierno</t>
  </si>
  <si>
    <t>Secretarìa Hacienda</t>
  </si>
  <si>
    <t>Secretaría Planeación</t>
  </si>
  <si>
    <t>Secretarìa Desarrollo Económico</t>
  </si>
  <si>
    <t>Secretaría de Educación</t>
  </si>
  <si>
    <t>Secretaría de Salud</t>
  </si>
  <si>
    <t>Secretaría Integración Social</t>
  </si>
  <si>
    <t>Secretaría de Cultura, Recreación y Deporte</t>
  </si>
  <si>
    <t>Secretaría de Ambiente</t>
  </si>
  <si>
    <t>Secretaría de Movilidad</t>
  </si>
  <si>
    <t>Secretaría del Hábitat</t>
  </si>
  <si>
    <t>Secretaría de la Mujer</t>
  </si>
  <si>
    <t>Secretaría de Seguridad, Convivencia y Justicia</t>
  </si>
  <si>
    <t>Secretaría Jurídica Distrital</t>
  </si>
  <si>
    <t>Semestre 2</t>
  </si>
  <si>
    <t>Alimentación_nutritiva</t>
  </si>
  <si>
    <t>Movilización_social.</t>
  </si>
  <si>
    <t>Sociedad_civil_personas_y_organizaciones_de_la_ciudad_corresponsables_de_la_garantía_de_los_derechos_de_NNA.</t>
  </si>
  <si>
    <t>MR_Alcanzar_232.687_cupos_para_la_atención_integral_de_niños_y_niñas_de_primera_infancia_en_el_marco_de_la_RI</t>
  </si>
  <si>
    <t>MR_Porcentaje_de_personas_con_discapacidad_vinculadas_laboralmente_como_servidores_públicos</t>
  </si>
  <si>
    <t>IP_Porcentaje de hogares comunitarios, FAMIS y sustitutos del ICBF notificados, que reciben las tarifas diferenciales de servicios públicos, contenidas en el artículo 214 de la Ley 1753 de 2015 y el acuerdo 325 de 20</t>
  </si>
  <si>
    <t>IP_Número de docentes y directivos docentes con programas de formación desarrollados en el marco de la Red de Innovación del Maestro</t>
  </si>
  <si>
    <t>MR_Disminuir_el_porcentaje_de_estudiantes_de_IED_en_nivel_insuficiente_en_la_prueba_Saber_de_lenguaje_en_grado_5_llegando_a_9.5PorCiento.</t>
  </si>
  <si>
    <t>MR_35PorCiento_de_matrícula_oficial_en_actividades_de_uso_del_tiempo_escolar</t>
  </si>
  <si>
    <t>MP_20_localidades_acompañadas_en_la_implementación_y_seguimiento_de_planes_de_cobertura_educativa_acceso_y_permanencia_escolar_</t>
  </si>
  <si>
    <t>IR_Número_de_cupos_en_educación_superior_promovidos</t>
  </si>
  <si>
    <t>MR_Disminuir_hasta_en_12PorCiento_la_insatisfacción_con_el_acceso_a_la_atención_en_salud_de_los_afiliados_a_Capital_Salud_a_2020.</t>
  </si>
  <si>
    <t>MR_Aumentar_a_12PorCiento_el_porcentaje_de_personas_que_han_asistido_durante_los_últimos_12_meses_a_presentaciones_de_la_OFB</t>
  </si>
  <si>
    <t>IR_Promedio_de_libros_leídos_al_año_por_persona</t>
  </si>
  <si>
    <t>IR_Porcentaje_de_población_que_practica_algún_deporte</t>
  </si>
  <si>
    <t>MR_Adecuar_a_condiciones_de_ajuste_razonable_el_100%_de_los_centros_de_atención_a_personas_con_discapacidad</t>
  </si>
  <si>
    <t>MR_Aumentar_a_39PorCiento_el_porcentaje_de_personas_que_visita_parques_recreativos,_de_diversión_o_centros_interactivos_de_la_ciudad</t>
  </si>
  <si>
    <t>MP_30.000_personas_certificadas_promocionadas_y_sensibilizadas_en_derechos_humanos_para_la_paz_y_la_reconciliación</t>
  </si>
  <si>
    <t>IR_Porcentaje_de_personas_que_respetan_la_diferencia</t>
  </si>
  <si>
    <t>IR_Porcentaje_de_personas_que_perciben_el_espacio_público_como_lugar_de_expresión_cultural_y_artística_y_para_la_práctica_deportiva</t>
  </si>
  <si>
    <t>MR_Aumentar_a_18.82PorCiento_el_porcentaje_de_personas_que_asiste_a_la_ciclovía_de_la_ciudad</t>
  </si>
  <si>
    <t>IR_Porcentaje_de_personas_que_están_muy_satisfechas_con_la_oferta_deportiva_y_recreativa_de_su_barrio</t>
  </si>
  <si>
    <t>MP_Fortalecer_535_unidades_productivas_en_capacidades_empresariales_y/o_formalizarlas</t>
  </si>
  <si>
    <t>MP_Formar_8.500_personas_en_competencias_transversales_y/o_laborales</t>
  </si>
  <si>
    <t>IP_Número de tenderos y/o comerciantes capacitados presencial y/o virtualmente</t>
  </si>
  <si>
    <t>IR_Porcentaje_de_crecimiento_de_al_menos_uno_de_los_componentes_del_índice_de_sostenibilidad_de_las_Unidades_Productivas_Intervenidas</t>
  </si>
  <si>
    <t>IR_Porcentaje_de_personas_con_discapacidad_vinculadas_laboralmente_como_servidores_públicos</t>
  </si>
  <si>
    <t>IP_Porcentaje de avance de la caracterización de las personas en condición de discapacidad, sus familias cuidadores y cuidadoras que habitan en Bogotá</t>
  </si>
  <si>
    <t>Departamento Administrativo del Servicio Civil (DASC)</t>
  </si>
  <si>
    <t>Departamento Administrativo de la Defensoría del Espacio Público</t>
  </si>
  <si>
    <t>Fondo de Prestaciones Económicas,
Cesantías y Pensiones - FONCEP</t>
  </si>
  <si>
    <t>Instituto para la Economía Social-IPES</t>
  </si>
  <si>
    <t>Instituto Distrital para la Investigación Educativa y el Desarrollo Pedagógico - IDEP</t>
  </si>
  <si>
    <t>Fondo Financiero Distrital de Salud - FFDS</t>
  </si>
  <si>
    <t>Instituto Distrital para la Protección de la Niñez y la Juventud-IDIPRON</t>
  </si>
  <si>
    <t>Inst. Dist. de Recreación y Deporte - IDRD</t>
  </si>
  <si>
    <t>Jardín Botánico “José Celestino Mutis” -JBB</t>
  </si>
  <si>
    <t>UAE de Rehabilitación y Mantenimiento Vial - UAERMV</t>
  </si>
  <si>
    <t>UAE de Servicios Públicos-UAESP</t>
  </si>
  <si>
    <t>Unidad Administrativa Especial Cuerpo Oficial de Bomberos</t>
  </si>
  <si>
    <t>Formulación PA</t>
  </si>
  <si>
    <t>Creciendo_Saludables</t>
  </si>
  <si>
    <t>Redes_de_cuidado_calificado_de_NNA_desde_la_gestación.</t>
  </si>
  <si>
    <t>Las_familias_con_vínculos_seguros_corresponsables_en_la_generación_de_condiciones_para_el_desarrollo_de_los_NNA.</t>
  </si>
  <si>
    <t>_126_Política_de_emprendimiento_e_industrias_culturales_y_creativas</t>
  </si>
  <si>
    <t>_157_Intervención_integral_en_territorios_y_poblaciones_priorizadas_a_través_de_cultura,_recreación_y_deporte</t>
  </si>
  <si>
    <t>IR_Número_de_cupos_para_la_atención_integral_de_niños_y_niñas_de_primera_infancia_con_estandares_de_calidad_superiores_al_80%_en_el_ámbito_institucion</t>
  </si>
  <si>
    <t>IR_Número_de_personas_con_discapacidad_en_procesos_de_inclusión_efectivo_en_el_Distrito</t>
  </si>
  <si>
    <t>MR_Disminuir_el_porcentaje_de_estudiantes_de_IED_en_nivel_insuficiente_en_la_prueba_Saber_de_lenguaje_en_grado_9_llegando_a_9.6PorCiento.</t>
  </si>
  <si>
    <t>IR_Porcentaje_de_matrícula_oficial_en_jornada_única</t>
  </si>
  <si>
    <t>MP_100PorCiento_de_implementación_de_la_Ruta_del_Acceso_y_la_Permanencia_Escolar_no</t>
  </si>
  <si>
    <t>MP_Promover_35.000_cupos_para_el_acceso_a_la_educación_superior</t>
  </si>
  <si>
    <t>IR_Tasa_de_mortalidad_de_condiciones_crónicas_por_100.000__en_menores_de_70_años.</t>
  </si>
  <si>
    <t>IR_Porcentaje_de_población_que_realiza_prácticas_culturales</t>
  </si>
  <si>
    <t>IR_Número_de_Centros_Día_para_personas_mayores__y_Centros_Crecer.</t>
  </si>
  <si>
    <t>MR_Aumentar_a_49,7PorCiento_el_porcentaje_de_personas_que_usa_los_equipamientos_culturales_de_su_localidad</t>
  </si>
  <si>
    <t>MP_15000_personas_certificadas_en_Derechos_Humanos_que_incluyen_tanto_servidores_públicos_como_ciudadanía_en_escenarios_informales</t>
  </si>
  <si>
    <t>MR_Aumentar_a_13PorCiento_el_porcentaje_de_personas_que_están_muy_satisfechas_con_la_oferta_cultural_de_su_barrio</t>
  </si>
  <si>
    <t>IP_Número de emprendimientos de oportunidad atendidos</t>
  </si>
  <si>
    <t>MP_Remitir_desde_la_Agencia_a_empleadores_al_menos_10.000_personas_que_cumplan_con_los_perfiles_ocupacionales</t>
  </si>
  <si>
    <t>MP_Implementar_en_80_unidades_agrícolas_familiares_procesos_de_reconversión_productiva</t>
  </si>
  <si>
    <t>MP_Realizar_una_línea_de_base_de_las_personas_con_discapacidad_vinculadas_laboralmente_como_servidores_públicos_a_las_entidades_del_DistritoMP_Realizar_una_línea_de_base_de_las_personas_con_discapacidad_vinculadas_laboralmente_como_servidores_públicos_a_las_entidades_del_Distrito</t>
  </si>
  <si>
    <t>Alta Consejería Distrital de TIC</t>
  </si>
  <si>
    <t>Instituto Distrital de la Participación y Acción Comunal - IDPAC</t>
  </si>
  <si>
    <t>UAE de Catastro Distrital-UAECD</t>
  </si>
  <si>
    <t>Instituto Distrital de Turismo-IDT</t>
  </si>
  <si>
    <t>Universidad Distrital Francisco José de Caldas</t>
  </si>
  <si>
    <t>Hospitales</t>
  </si>
  <si>
    <t>Orquesta Filarmónica de Bogotá</t>
  </si>
  <si>
    <t>Instituto Distrital de Gestión de Riesgos y Cambio Climático - IDIGER (FONDIGER)</t>
  </si>
  <si>
    <t>Instituto de Desarrollo Urbano-IDU</t>
  </si>
  <si>
    <t>Caja de Vivienda Popular-CVP</t>
  </si>
  <si>
    <t>Igualdad_de_oportunidades_para_vivir_la_identidad_de_género_para_niños_niñas__desde_la_primera_infancia</t>
  </si>
  <si>
    <t>Interacción_y_diálogo_intergeneracionales_en_condición_de_equidad.</t>
  </si>
  <si>
    <t>IR_Porcentaje_de_personas_con_discapacidad_en_procesos_de_inclusión_efectivo_en_el_Distrito</t>
  </si>
  <si>
    <t>MR_Disminuir_el_porcentaje_de_estudiantes_de_IED_en_nivel_insuficiente_en_la_prueba_Saber_de_matemáticas_en_grado_3_llegando_a_9.3PorCiento.</t>
  </si>
  <si>
    <t>IR_Porcentaje_de_matrícula_oficial_en_actividades_de_uso_del_tiempo_escolar</t>
  </si>
  <si>
    <t>MP_13.000_nuevos_adultos_atendidos_a_través_de_estrategias_de_alfabetización</t>
  </si>
  <si>
    <t>MP_1000_estudiantes_participantes_del_piloto_de_educación_virtual_y_blended_learning_en_el_marco_del_programa_acceso_con_calidad_a_la_educación_superior</t>
  </si>
  <si>
    <t>IR_Porcentaje_de_satisfacción_en_el_acceso_a_la_atención_en_el_marco_del_nuevo_modelo_de_atención_en_salud.</t>
  </si>
  <si>
    <t>IR_Porcentaje_de_personas_que_han_asistido_durante_los_últimos_12_meses_a_presentaciones_de_la_OFB</t>
  </si>
  <si>
    <t>IR_Número_de_centros_crecer_para_atención_a_niños_menores_de_18_años_con_discapacidad</t>
  </si>
  <si>
    <t>MR_Disminuir_a_14.83PorCiento_el_porcentaje_de_personas_que_considera_que_los_parques_han_empeorado</t>
  </si>
  <si>
    <t>MP_Atender_150_personas_de_la_población_LGBTI_a_través_del_programa_de_protección_integral_en_la_casa_refugio</t>
  </si>
  <si>
    <t>IR_Porcentaje_de_personas_que_no_asistieron_a_presentaciones_y_espectáculos_culturales_de_la_ciudad</t>
  </si>
  <si>
    <t>IP_Número de unidades productivas fortalecidas en capacidades empresariales y/o formalizadas</t>
  </si>
  <si>
    <t>IP_Número de personas vinculadas laboralmente</t>
  </si>
  <si>
    <t>IP_Número de unidades productivas con procesos de reconversión productiva implementados</t>
  </si>
  <si>
    <t>MP_Implementar_el_100PorCiento_de_la_política_pública_de_empleo</t>
  </si>
  <si>
    <t xml:space="preserve">Alta Consejería Distrital para DD de las Víctimas, la Paz y la Reconciliación </t>
  </si>
  <si>
    <t>1.Alc.Local Usaquén</t>
  </si>
  <si>
    <t>Lotería de Bogotá</t>
  </si>
  <si>
    <t>Corporación para el Desarrollo y la Productividad Bogotá Región (Invest in Bogotá)</t>
  </si>
  <si>
    <t>Capital Salud EPS-S SAS</t>
  </si>
  <si>
    <t>Inst. Dist. De Patrimonio Cultural-IDPC</t>
  </si>
  <si>
    <t>Empresa de Transporte del Tercer Milenio-Transmilenio S.A</t>
  </si>
  <si>
    <t>Empresa de Renovación Urbana - ERU</t>
  </si>
  <si>
    <t>Sexualidad_y_recreación_de_la_vida</t>
  </si>
  <si>
    <t>Promoción_y_difusión_de_lenguajes_y_estéticas_infantiles_y_adolescentes_sobre_la_ciudad_en_el_espacio_público.</t>
  </si>
  <si>
    <t>MP_83.000_cupos_para_la_atención_integral_de_niños_y_niñas_de_4_y_5_años</t>
  </si>
  <si>
    <t>MP_Atender_3.289_personas_con_discapacidad_en_centros_crecer_centros_de_protección_centro_renacer_y_centros_integrarte</t>
  </si>
  <si>
    <t>MR_Disminuir_el_porcentaje_de_estudiantes_de_IED_en_nivel_insuficiente_en_la_prueba_Saber_de_matemáticas_en_grado_5_llegando_a_22.9PorCiento.</t>
  </si>
  <si>
    <t>MP_30PorCiento_de_matrícula_oficial_en_jornada_única.</t>
  </si>
  <si>
    <t>MP_12.000_niños_niñas_adolescentes_y_adultos_desescolarizados_que_se_logran_matricular_en_el_sistema_educativo_a_través_de_estrategias_de_búsqueda_activa</t>
  </si>
  <si>
    <t>IP_Número de cupos en educación superior promovidos</t>
  </si>
  <si>
    <t>MP_Realizar_81.000_atenciones_a_niños_y_niñas_en_el_programa_de_Atención_Integral_a_la_Primera_Infancia</t>
  </si>
  <si>
    <t>MP_Un_Centro_Crecer_personas_con_discapacidad_menores_de_18_años_entre_2016_y_2019_que_cumplan_con_requerimientos_de_diseño_universal</t>
  </si>
  <si>
    <t>MR_Disminuir_a_11.21PorCiento_el_porcentaje_de_personas_que_considera_que_las_canchas_y_escenarios_deportivos_han_empeorado</t>
  </si>
  <si>
    <t>IP_Número de personas certificadas por el programa de educación en derechos humanos para la paz y la reconciliación en escenarios formales</t>
  </si>
  <si>
    <t>IR_Porcentaje_de_personas_que_asiste_a_ciclovía_de_la_ciudad</t>
  </si>
  <si>
    <t>IP_Número de personas formadas en competencias transversales y/o laborales</t>
  </si>
  <si>
    <t>IP_Línea base realizada, de las personas con discapacidad vinculadas laboralmente como servidores públicos a las entidades del Distrito</t>
  </si>
  <si>
    <t>2.Alc.Local Chapinero</t>
  </si>
  <si>
    <t>Fundación Gilberto Alzate Avendaño</t>
  </si>
  <si>
    <t>Terminal de Transportes S.A</t>
  </si>
  <si>
    <t>Metrovivienda</t>
  </si>
  <si>
    <t>Felices_de_ser_quienes_son</t>
  </si>
  <si>
    <t>IP_Número de cupos para la atención integral de niños y niñas de 4 y 5 años</t>
  </si>
  <si>
    <t>MP_Vincular_a_1500_servidores_públicos_en_procesos_de_competencias_para_la_atención_inclusiva_a_personas_con_discapacidad</t>
  </si>
  <si>
    <t>MR_Disminuir_el_porcentaje_de_estudiantes_de_IED_en_nivel_insuficiente_en_la_prueba_Saber_de_matemáticas_en_grado_9_llegando_a_15.9%</t>
  </si>
  <si>
    <t>MP_35PorCiento_de_matrícula_oficial_en_actividades_de_uso_del_tiempo_escolar</t>
  </si>
  <si>
    <t>MP_100PorCiento_de_estudiantes_de_IED_beneficiados_con_alimentación_escolar</t>
  </si>
  <si>
    <t>IP_Número de estudiantes participantes del piloto de educación virtual y blended learning en el marco del programa acceso con calidad a la educación superior</t>
  </si>
  <si>
    <t>IP_Número atenciones a niños y niñas atendidos en el programa de atención integral a la primera infancia</t>
  </si>
  <si>
    <t>IP_Número de centros crecer construidos que cumplan con requerimientos de diseño universal</t>
  </si>
  <si>
    <t>IR_Porcentaje_de_personas_que_asiste_a_eventos_deportivos</t>
  </si>
  <si>
    <t>IP_Número de personas certificadas, promocionadas y sensibilizadas en derechos humanos para la paz y la reconciliación a través de medios presenciales o virtuales</t>
  </si>
  <si>
    <t>IR_Porcentaje_de_personas_que_están_muy_satisfechas_con_la_oferta_cultural_de_su_barrio</t>
  </si>
  <si>
    <t>IP_Número de personas remitidas a empleos de calidad que cumplan con los perfiles ocupacionales</t>
  </si>
  <si>
    <t>IP_Porcentaje de implementación de la política pública de empleo</t>
  </si>
  <si>
    <t>3.Alc.Local Santa Fe</t>
  </si>
  <si>
    <t>Instituto Distrital de las Artes-IDARTES</t>
  </si>
  <si>
    <t>Empresa de Acueducto Alcantarillado y Aseo de Bogotá -EAB- ESP (Aguas de Bogotá)</t>
  </si>
  <si>
    <t>Educación_para_disfrutar_y_aprender_desde_la_primera_infancia</t>
  </si>
  <si>
    <t>MP_Construir_la_línea_base_de_percepción_de_barreras_actitudinales_y_sistema_de_seguimiento</t>
  </si>
  <si>
    <t>IR_Porcentaje_de_estudiantes_de_IED_en_nivel_insuficiente_en_la_prueba_Saber_de_lenguaje_en_grado_3</t>
  </si>
  <si>
    <t>IP_Porcentaje de matrícula oficial en jornada única</t>
  </si>
  <si>
    <t>IP_Número de estudiantes en extra-edad en el sistema educativo atendidos</t>
  </si>
  <si>
    <t>IR_Porcentaje_de_personas_que_visita_parques_recreativos,_de_diversión_o_centros_interactivos_de_la_ciudad</t>
  </si>
  <si>
    <t>IP_Número de personas certificadas en D.H. que incluyen tanto servidores públicos como ciudadanía en escenarios informales</t>
  </si>
  <si>
    <t>4.Alc.Local San Cristóbal</t>
  </si>
  <si>
    <t>Canal Capital</t>
  </si>
  <si>
    <t>Empresa de Energía de Bogotá S.A.-EEB-ESP</t>
  </si>
  <si>
    <t>Expresión_autentica_desde_el_disfrute_del_patrimonio</t>
  </si>
  <si>
    <t>IP_Número de personas con discapacidad atendidas en centros crecer centros de protección centro renacer y centros integrarte</t>
  </si>
  <si>
    <t>IR_Porcentaje_de_estudiantes_de_IED_en_nivel_insuficiente_en_la_prueba_Saber_de_lenguaje_en_grado_5</t>
  </si>
  <si>
    <t>IP_Porcentaje de matrícula oficial en actividades de uso del tiempo escolar</t>
  </si>
  <si>
    <t>IP_Número de localidades con planes de cobertura educativa implementados y con seguimiento</t>
  </si>
  <si>
    <t>IR_Porcentaje_de_personas_que_usa_los_equipamientos_culturales_de_su_localidad</t>
  </si>
  <si>
    <t>IP_Número de personas atendidas por el programa de protección integral de casa Refugio</t>
  </si>
  <si>
    <t>5.Alc.Local Usme</t>
  </si>
  <si>
    <t>Empresa de Telecomunicaciones de Bogotá S.A.-ETB - ESP</t>
  </si>
  <si>
    <t>Participación_con_incidencia</t>
  </si>
  <si>
    <t>IP_Número de servidores públicos en procesos de competencias para la atención inclusiva a personas con discapacidad</t>
  </si>
  <si>
    <t>IR_Porcentaje_de_estudiantes_de_IED_en_nivel_insuficiente_en_la_prueba_Saber_de_lenguaje_en_grado_9</t>
  </si>
  <si>
    <t>IP_Porcentaje de implementación de la Ruta del Acceso y la Permanencia Escolar</t>
  </si>
  <si>
    <t>IR_Porcentaje_de_personas_que_considera_que_los_parques_han_empeorado</t>
  </si>
  <si>
    <t>6. Alc.Local Tunjuelito</t>
  </si>
  <si>
    <t>Situaciónes_de_inobservancia_amenaza_o_vulneración_de__la_realización_de_derechos_(_ESCNNA_RPA_víctimas_conflicto_armado_discapacidad_etnico_racial)</t>
  </si>
  <si>
    <t>IP_Línea base de percepción de barreras actitudinales y un sistema de seguimiento</t>
  </si>
  <si>
    <t>IR_Porcentaje_de_estudiantes_de_IED_en_nivel_insuficiente_en_la_prueba_Saber_de_matemáticas_en_grado_3</t>
  </si>
  <si>
    <t>IP_Número de nuevos adultos atendidos a través de estrategias de alfabetización</t>
  </si>
  <si>
    <t>IR_Porcentaje_de_personas_que_considera_que_las_canchas_y_escenarios_deportivos_han_empeorado</t>
  </si>
  <si>
    <t>7.Alc.Local Bosa</t>
  </si>
  <si>
    <t>IR_Porcentaje_de_estudiantes_de_IED_en_nivel_insuficiente_en_la_prueba_Saber_de_matemáticas_en_grado_5</t>
  </si>
  <si>
    <t>IP_Número de niños, niñas, adolescentes y adultos desescolarizados que se logran matricular en el sistema educativo, a través de estrategias de búsqueda activa</t>
  </si>
  <si>
    <t>8.Alc.Local Kennedy</t>
  </si>
  <si>
    <t>IR_Porcentaje_de_estudiantes_de_IED_en_nivel_insuficiente_en_la_prueba_Saber_de_matemáticas_en_grado_9</t>
  </si>
  <si>
    <t>IP_Porcentaje de estudiantes de IED con alimentación escolar</t>
  </si>
  <si>
    <t>9.Alc.Local Fontibón</t>
  </si>
  <si>
    <t>MP__100PorCiento_IED_acompañadas_en_la_implementación_del_modelo_de_atención_educativa_diferencial</t>
  </si>
  <si>
    <t>10.Alc.Local Engativá</t>
  </si>
  <si>
    <t>MP_Construir_una_línea_de_base_del_número_de_estudiantes_con_trastornos_de_aprendizaje_pertenecientes_al_Sistema_Educativo_Oficial_en_articulación_con_las_estrategias_establecidas_con_el_sector_salud</t>
  </si>
  <si>
    <t>11.Alc.Local Suba</t>
  </si>
  <si>
    <t>MP_10PorCiento_de_estudiantes_de_grado_11_del_sector_oficial_en_nivel_B1_o_superior_de_inglés_como_segunda_lengua</t>
  </si>
  <si>
    <t>12.Alc.Local Barrios Unidos</t>
  </si>
  <si>
    <t>IP_Porcentaje IED acompañadas en la implementación del modelo de atención educativa diferencial</t>
  </si>
  <si>
    <t>13.Alc.Local Teusaquillo</t>
  </si>
  <si>
    <t>IP_Líneas base de la identificación de estudiantes con trastornos de aprendizaje dentro del Sistema Oficial construidas en articulación con las estrategias establecidas con el sector salud</t>
  </si>
  <si>
    <t>14.Alc.Local Los Mártires</t>
  </si>
  <si>
    <t>IP_Porcentaje de estudiantes de grado 11 del sector oficial en nivel B1 o superior de inglés como segunda lengua</t>
  </si>
  <si>
    <t>15.Alc.Local Antonio Nariño</t>
  </si>
  <si>
    <t>16.Alc.Local Puente Aranda</t>
  </si>
  <si>
    <t>17.Alc.Local La Candelaria</t>
  </si>
  <si>
    <t>18.Alc.Local Rafael Uribe Uribe</t>
  </si>
  <si>
    <t>19.Alc.Local Ciudad Bolívar</t>
  </si>
  <si>
    <t>20.Alc.Local Sumapaz</t>
  </si>
  <si>
    <t>Matriz de Plan de Acción a Políticas Públicas Poblacionales</t>
  </si>
  <si>
    <t>Política Pública</t>
  </si>
  <si>
    <t>Entidad que diligencia</t>
  </si>
  <si>
    <t>Secretaria Distrital de Integración Social</t>
  </si>
  <si>
    <t>Profesional que diligencia</t>
  </si>
  <si>
    <t>Equipo Seguimiento a la Implementación de la PPIA</t>
  </si>
  <si>
    <t>Fecha de entrega</t>
  </si>
  <si>
    <t>PLAN DE DESARROLLO</t>
  </si>
  <si>
    <t>FINANCIACIÓN</t>
  </si>
  <si>
    <t>Estructura</t>
  </si>
  <si>
    <t>Responsable de reportar la información</t>
  </si>
  <si>
    <t>tiempo de ejecución de la acción</t>
  </si>
  <si>
    <t>Indicador</t>
  </si>
  <si>
    <t>Avances</t>
  </si>
  <si>
    <t>Estrategia</t>
  </si>
  <si>
    <t>Lineamientos</t>
  </si>
  <si>
    <t>Objetivo</t>
  </si>
  <si>
    <t>Acciones</t>
  </si>
  <si>
    <t>Importancia relativa de la acción (%)</t>
  </si>
  <si>
    <t xml:space="preserve">Sector Distrital
</t>
  </si>
  <si>
    <t>Entidad del Distrito responsable de la ejecución</t>
  </si>
  <si>
    <t>Otro 
(Nivel Nacional, ONG, Sociedad Civil, por favor indicar el nombre)</t>
  </si>
  <si>
    <t>Contacto</t>
  </si>
  <si>
    <t>Teléfono</t>
  </si>
  <si>
    <t>Correo electrónico</t>
  </si>
  <si>
    <t>Fecha de Inicio</t>
  </si>
  <si>
    <t>Fecha de finalización</t>
  </si>
  <si>
    <t>Nombre</t>
  </si>
  <si>
    <t>Fórmula de cálculo</t>
  </si>
  <si>
    <t>Meta año 2017</t>
  </si>
  <si>
    <t>Meta año 2018</t>
  </si>
  <si>
    <t>Meta año 2019</t>
  </si>
  <si>
    <t>Meta año 2020</t>
  </si>
  <si>
    <t>% de Avance Indicador año 2017</t>
  </si>
  <si>
    <t>Resultado indicador año 2018</t>
  </si>
  <si>
    <t>% de Avance Indicador año 2018</t>
  </si>
  <si>
    <t>Resultado indicador año 2019</t>
  </si>
  <si>
    <t>% de Avance Indicador año 2019</t>
  </si>
  <si>
    <t>Resultado indicador año 2020</t>
  </si>
  <si>
    <t>% de Avance Indicador año 2020</t>
  </si>
  <si>
    <t>Pilar o Eje Plan de Desarrollo Distrital</t>
  </si>
  <si>
    <t>Programa del Plan de Desarrollo Distrital</t>
  </si>
  <si>
    <t>Proyectos estratégicos del Plan de Desarrollo Distrital</t>
  </si>
  <si>
    <t xml:space="preserve">Código del Proyecto 
</t>
  </si>
  <si>
    <t xml:space="preserve">Nombre del Proyecto 
</t>
  </si>
  <si>
    <t>Meta del Proyecto</t>
  </si>
  <si>
    <t xml:space="preserve">Presupuesto programado </t>
  </si>
  <si>
    <t>Porcentaje del presupuesto programado para la actividad
(0 a 100)</t>
  </si>
  <si>
    <t xml:space="preserve">Presupuesto ejecutado
</t>
  </si>
  <si>
    <t xml:space="preserve">Avances frente a la meta del Proyecto 
</t>
  </si>
  <si>
    <t>Observaciones</t>
  </si>
  <si>
    <t>1, Provisión equitativa de oportunidades y promoción de capacidades para el Desarrollo Integral de niños, niñas y adolescentes con enfoque diferencial.</t>
  </si>
  <si>
    <t xml:space="preserve">Fortalecer las acciones en el distrito que favorezca el desarrollo de capacidades de los niños, niñas y adolescentes para garantizar el goce efectivo de sus derechos. </t>
  </si>
  <si>
    <t>Desarrollo de intervenciones de promoción de la salud mental y prevención de factores de riesgo a través de 4 canales de comunicación de la línea 106 las 24 horas del día.</t>
  </si>
  <si>
    <t>N/A</t>
  </si>
  <si>
    <t xml:space="preserve">Andrea Arteaga 
Elizabeth León </t>
  </si>
  <si>
    <t>3123267112
3649090 Ext 9838</t>
  </si>
  <si>
    <t>andrea.arteaga.ts@gmail.com.
eleon@saludcapital.gov.co</t>
  </si>
  <si>
    <t>Proporción de incremento de respuesta efectiva a las situaciones de los NNA</t>
  </si>
  <si>
    <t>Número de respuestas efectivas / Total de casos identificados desde la línea 106 como de alto riesgo para NNA *100</t>
  </si>
  <si>
    <t>Atención integral en Salud</t>
  </si>
  <si>
    <t>Meta 7: A 2020 aumentar la respuesta efectiva a un 84% de los niños, niñas y adolescentes identificados en alto riesgo desde la línea 106.</t>
  </si>
  <si>
    <t>Diseño e implementación de una metodología para la definición de la línea de base y la medición de pautas de crianza y protección hacia la infancia y adolescencia.</t>
  </si>
  <si>
    <t>3123267112
3649090 Ext 9839</t>
  </si>
  <si>
    <t xml:space="preserve">Porcentaje de mejoramiento de las pautas de crianza y protección hacia niños, niñas y adolescentes </t>
  </si>
  <si>
    <t xml:space="preserve">Total de familias con mejoramiento de pautas de crianza y protección / Total de familias intervenidas a través de estrategias para el mejoramiento de pautas de crianza y protección *100
Total de personas con mejoramiento de las pautas </t>
  </si>
  <si>
    <t>Meta 8: A 2020 mejorar en un 60% las pautas de crianza y protección hacia la infancia y adolescencia captada en los espacios educativos y de vivienda.</t>
  </si>
  <si>
    <t>Diseño e implementación de estrategias colectivas para la reducción del consumo de alimentos de alto contenido energético y bajo valor nutricional en espacios de vida cotidiana</t>
  </si>
  <si>
    <t>3123267112
3649090 Ext 9840</t>
  </si>
  <si>
    <t xml:space="preserve">Número de escolares de 5 a 17 años con exceso de peso en escolares de 5 a 17 años de los colegios centinela del SISVAN   / Total de escolares de 5 a 17 años de los colegios centinela del SISVAN *100
</t>
  </si>
  <si>
    <t>Meta 9: Reducir al 26% el exceso de peso en la población de 5 a 17 años en el distrito a 2020.</t>
  </si>
  <si>
    <t>Diseño e implementación de estrategias para la prevención de las muertes por desnutrición en menores de cinco años</t>
  </si>
  <si>
    <t>3123267112
3649090 Ext 9841</t>
  </si>
  <si>
    <t xml:space="preserve">Tasa de mortalidad por desnutrición en menores de 5 años </t>
  </si>
  <si>
    <t>Número muertes en menores de 5 años por desnutrición como causa básica / Población estimada DANE menor de 5 años * 100.000</t>
  </si>
  <si>
    <t>Meta 10: Erradicar la mortalidad por desnutrición como causa básica en menores de cinco años a 2019.</t>
  </si>
  <si>
    <t>Diseño e implementación de estrategias para la promoción de la lactancia materna en espacios de vida cotidiana.</t>
  </si>
  <si>
    <t>3123267112
3649090 Ext 9842</t>
  </si>
  <si>
    <t>Mediana de Duración de Lactancia Materna Exclusiva en meses</t>
  </si>
  <si>
    <t>Mediana de duración de lactancia materna en meses</t>
  </si>
  <si>
    <t>Meta 11: Incrementar, a 2020, a 4 meses la lactancia materna exclusiva, en los menores de seis meses</t>
  </si>
  <si>
    <t>Desarrollo de iniciativas comunitarias para la protección durante la gestación y del recién nacido, con énfasis en identificación de signos y síntomas de alarma, adherencia al control prenatal</t>
  </si>
  <si>
    <t>3123267112
3649090 Ext 9843</t>
  </si>
  <si>
    <t>Diferencial entre las localidades en casos de mortalidad materna</t>
  </si>
  <si>
    <t>Meta 12: A 2020, reducir en 50% el diferencial que ocurre en las localidades en donde se concentra el 70% de los casos de la mortalidad materna.</t>
  </si>
  <si>
    <t>Diseño e implementación de estrategias para la protección de la mujer gestante y del recién nacido en el espacio vivienda y educativo</t>
  </si>
  <si>
    <t>3123267112
3649090 Ext 9844</t>
  </si>
  <si>
    <t>Diferencial entre las localidades para la tasa de Mortalidad Perinatal</t>
  </si>
  <si>
    <t>Meta 13: A 2020 reducir en una tercera parte el diferencial entre localidades de la tasa de mortalidad perinatal.</t>
  </si>
  <si>
    <t>Diseño e implementación de estrategias para la reducción de la maternidad y paternidad temprana</t>
  </si>
  <si>
    <t>3123267112
3649090 Ext 9845</t>
  </si>
  <si>
    <t>Tasa específica de fecundidad en menores de 15 a 19 años</t>
  </si>
  <si>
    <t>Meta 14: A 2020 disminuir la tasa específica de fecundidad en mujeres menores de 19 años en 6%.</t>
  </si>
  <si>
    <t>3123267112
3649090 Ext 9846</t>
  </si>
  <si>
    <t xml:space="preserve">Número de casos
</t>
  </si>
  <si>
    <t>Meta 15: A 2020 reducir la transmisión materna infantil de VIH  a menos de 2 casos por año.</t>
  </si>
  <si>
    <t>3123267112
3649090 Ext 9847</t>
  </si>
  <si>
    <t>Incidencia de sífilis congénita</t>
  </si>
  <si>
    <t>Número de casos de sífilis congénita en un periodo   / Total de Nacidos Vivos del mismo periodo X 1.000 Nacidos Vivos</t>
  </si>
  <si>
    <t>Meta 16: A 2020 reducir la incidencia de sífilis congénita a 0,5 por mil nacidos vivos o menos.</t>
  </si>
  <si>
    <t>Desarrollo de las estrategias para el abordaje integral de riesgos y daños relacionados con la infancia (AIEPI, IAMI, IAFI), con énfasis en los espacios de vida cotidiana.</t>
  </si>
  <si>
    <t>3123267112
3649090 Ext 9848</t>
  </si>
  <si>
    <t>Tasa de Mortalidad Infantil</t>
  </si>
  <si>
    <t>[Número de muertes en menores de 1 año en el periodo]   /   [Total de nacidos vivos en el periodo ] x 1.000</t>
  </si>
  <si>
    <t>Meta 18: A 2020 reducir  la tasa de mortalidad infantil a 8.16 por 1.000 nacidos vivos.</t>
  </si>
  <si>
    <t>Desarrollo de acciones colectivas en los diferentes espacios de vida cotidiana para incentivar en las personas una sexualidad saludable y el acceso oportuno al control prenatal en el marco del ejercicio de los derechos sexuales y derechos reproductivos.</t>
  </si>
  <si>
    <t>3123267112
3649090 Ext 9850</t>
  </si>
  <si>
    <t xml:space="preserve">Transmisión materna infantil de Hepatitis B
</t>
  </si>
  <si>
    <t xml:space="preserve">Meta 21: A 2020 mantener en 2 casos o menos la trasmisión materno infantil de la Hepatitis B.
</t>
  </si>
  <si>
    <t xml:space="preserve">Desarrollo de acciones para identificar el cumplimiento del esquema de vacunación del Programa Ampliado de Inmunizaciones de la población asignada (de 0 a cinco años) de las Empresas Administradoras de Planes de Beneficios y las Subredes Integradas de Servicios de Salud del Distrito. </t>
  </si>
  <si>
    <t>3123267112
3649090 Ext 9851</t>
  </si>
  <si>
    <t xml:space="preserve">
Coberturas de vacunación en todos los biológicos del PAI logradas y mantenidas en un 95%</t>
  </si>
  <si>
    <t>1) Número de terceras dosis de pentavalente aplicadas en población menor de un año   /  Población menor de un año asignada en la meta programática *100
2) Número de dosis aplicadas de Triple Viral en población de un año de edad    /   Población menor de un año asignada en la meta programática*100</t>
  </si>
  <si>
    <t xml:space="preserve">Meta 23: Lograr y mantener coberturas de vacunación iguales o mayores al 95% en todos los biológicos del PAI.
</t>
  </si>
  <si>
    <t>Asesoria y asistencia técnica a las IPS y EPS en relación con la implementación de estrategias de atención para la población infantil y de eventos de interés en salud Pública en  la implementación del modelo de atención AIS.</t>
  </si>
  <si>
    <t>3123267112
3649090 Ext 9852</t>
  </si>
  <si>
    <t>Tasa de Mortalidad por Neumonía en menores de 5 años</t>
  </si>
  <si>
    <t>[Número de muertes por neumonía en menores de 5 años en el periodo] / [Total de menores de 5 años en el periodo ] x 100.000 menores de 5 años</t>
  </si>
  <si>
    <t>Meta 25: A 2020 reducir a 6,63 x 100.000 menores de 5 años, la tasa de mortalidad por neumonía en el distrito capital</t>
  </si>
  <si>
    <t>Identificación e intervención de niños y niñas trabajadores mediante la implementación de una estrategia integral para la desvinculación del trabajo.</t>
  </si>
  <si>
    <t>3123267112
3649090 Ext 9853</t>
  </si>
  <si>
    <t xml:space="preserve">Porcentaje de niños y niñas (y adolescentes en peores formas) trabajadores identificados, intervenidos y canalizados efectivamente a los servicios de salud y sociales para su desvinculación. </t>
  </si>
  <si>
    <t xml:space="preserve">Número de niños, niñas (y adolescentes en peores formas) intervenidos y canalizados efectivamente a los servicios de salud y sociales para su desvinculación  / Total de niños, niñas (y adolescentes en peores formas) identificados, canalizados y intervenidos *100 </t>
  </si>
  <si>
    <t xml:space="preserve">16%
(4,097 NNAT)
</t>
  </si>
  <si>
    <t xml:space="preserve">17,22%
(4,409 NNAT)
</t>
  </si>
  <si>
    <t xml:space="preserve">15,21%
(3,896 NNAT)
</t>
  </si>
  <si>
    <t xml:space="preserve">14%
(3.585 NNAT)
</t>
  </si>
  <si>
    <t>Meta 28: A 2020 el 70% de los niños y niñas, trabajadores y trabajadoras identificados e intervenidos por el sector salud, serán canalizados efectivamente a los servicios de salud y sociales para su desvinculación del trabajo</t>
  </si>
  <si>
    <t>Identificación e intervención de adolescentes trabajadores desde el sector salud mediante la implementación de la estrategia de trabajo adolescente protegido.</t>
  </si>
  <si>
    <t>3123267112
3649090 Ext 9854</t>
  </si>
  <si>
    <t xml:space="preserve">Número de niños, niñas (y adolescentes en peores formas) intervenidos y canalizados efectivamente a los servicios de salud y sociales para su desvinculación   / Total de niños, niñas (y adolescentes en peores formas) identificados, canalizados y intervenidos *100 </t>
  </si>
  <si>
    <t>10718008139
Preupuesto en revisión</t>
  </si>
  <si>
    <t>Reducir las brechas de desigualdad que afectan el  acceso y la permanencia escolar con cobertura escolar, y gratuidad en costos complementarios</t>
  </si>
  <si>
    <t>NA</t>
  </si>
  <si>
    <t xml:space="preserve">Cesar Mauricio Lopez Alfonso </t>
  </si>
  <si>
    <t>cmlopeza@educacionbogota.gov.co</t>
  </si>
  <si>
    <t>Porcentaje de NNA beneficiados con cobertura escolar y gratuidad en costos complementarios</t>
  </si>
  <si>
    <t>(sumatoria de NNA beneficiados con cobertura escolar y gratuidad en costos complementarios / total de NNA matrículados en el sistema educativo oficial) x 100%</t>
  </si>
  <si>
    <t>01 Pilar Igualdad de Calidad de Vida</t>
  </si>
  <si>
    <t>07 Inclusión educativa para la equidad</t>
  </si>
  <si>
    <t>117 Acceso y permanencia con enfoque local</t>
  </si>
  <si>
    <t xml:space="preserve">Bienestar estudiantil para todos </t>
  </si>
  <si>
    <t>1 Beneficiar 780,646 estudiantes matriculados en el Sistema Educativo Oficial del Distrito con complementos alimentarios (refrigerios, desayuno, almuerzo y cena)
3 Amparar 100% de estudiantes matrículados en el Sector oficial del Distrito mediante un seguro o un convenio interadministrativo en caso de accidentes escolares.</t>
  </si>
  <si>
    <t xml:space="preserve">Reducir las brechas de desigualdad que afectan las condiciones de acceso y permanencia en el sistema educativo oficial con promoción del bienestar y alimentación escolar </t>
  </si>
  <si>
    <t>Porcentaje de NNA beneficiados con alimentación y promoción del bienestar</t>
  </si>
  <si>
    <t>(sumatoria de NNA beneficiados con alimentación y promoción del bienestar / total de NNA matrículados en el sistema educativo oficial) x 100%</t>
  </si>
  <si>
    <t>2 Beneficiar 780,646 estudiantes de colegios oficiales del Distrito con alguna de las modalidades de transporte (Ruta Escolar, Subsidio u otros medios alternativos)</t>
  </si>
  <si>
    <t xml:space="preserve">Reducir las brechas de desigualdad que afectan las condiciones de acceso y permanencia en el sistema educativo oficial con movilidad escolar </t>
  </si>
  <si>
    <t>Porcentaje de NNA beneficiados con movilidad escolar</t>
  </si>
  <si>
    <t>(sumatoria de NNA beneficiados con movilidad escolar que cumplen requisitos / total de NNA inscritos que cumplen requisitos) x 100%</t>
  </si>
  <si>
    <t>06 Calidad educativa para todos</t>
  </si>
  <si>
    <t>115 Fortalecimiento institucional desde la gestión pedagógica</t>
  </si>
  <si>
    <t>Oportunidades de aprendizaje desde el enfoque diferencial</t>
  </si>
  <si>
    <t>1 Implementar el 100% del modelo de atención educativa integral, para avanzar hacia una educación de calidad, que garantice las condiciones en términos de los apoyos requeridos, contenidos educativos, recursos y estrategias para conseguir la participación efectiva de todos los estudiantes, independientemente de sus condiciones o características.
 2 Actualizar los 3 modelos de las propuestas educativas flexibles para responder a las necesidades de la población que por distintos factores no puede acceder a la educación, y requiere de otras alternativas para alcanzar la educación media.</t>
  </si>
  <si>
    <t>Atender a los estudiantes con un modelo integral de atención educativa diferencial</t>
  </si>
  <si>
    <t>Porcentaje de NNA beneficiados con enfoque Diferencial</t>
  </si>
  <si>
    <t>(sumatoria de NNA beneficiados con enfoque Diferencial según priorización / total de NNA matriculados según priorización ) x 100%</t>
  </si>
  <si>
    <t>02 Desarrollo integral desde la gestación hasta la adolescencia</t>
  </si>
  <si>
    <t>103 Educación inicial de calidad en el marco de la ruta de atención integral a la primera infancia</t>
  </si>
  <si>
    <t>Educación inicial de calidad en el marco de la ruta de atención integral a la primera infancia</t>
  </si>
  <si>
    <t xml:space="preserve">‘-Garantizar a 83.000 estudiantes la ruta de atención integral y el 80% de estándares de calidad en IED del sistema educativo.
-Apoyar y acompañar a 300 Colegios en la realización de acuerdos de ciclo para la implementación del modelo pedagógico-curricular  
-Implementar 1 Herramienta de gestión para realizar la valoración del desarrollo integral de niños y niñas de Educación inicial </t>
  </si>
  <si>
    <t>Atender a los estudiantes de 4 y 5 años del ciclo de educación inicial, en el marco de la ruta integral de atenciones</t>
  </si>
  <si>
    <t>Porcentaje de estudiantes de 4 y 5 años beneficiados con educación Inicial integral</t>
  </si>
  <si>
    <t>(sumatoria de estudiantes de 4 y 5 años beneficiados con educación Inicial integral según priorización / total de estudiantes matrículados según priorización) x 100%</t>
  </si>
  <si>
    <t>116 Uso del tiempo escolar y jornada única</t>
  </si>
  <si>
    <t>Mejoramiento de la calidad educativa a través de la jornada única y el uso del tiempo escolar</t>
  </si>
  <si>
    <t xml:space="preserve">1    Ampliar en 249,000 Estudiantes del Sistema Educativo Oficial el tiempo escolar mediante la implementación de la Jornada Única que permita mayores oportunidades de aprendizaje y potencien sus habilidades fortaleciendo las competencias básicas y la formacion integral, en ambientes de aprendizajes innovadores del colegio y  la ciudad.  </t>
  </si>
  <si>
    <t>Atender a los estudiantes del Sistema Educativo Oficial con aumento del tiempo escolar mediante la implementación de la jornada única</t>
  </si>
  <si>
    <t>Porcentaje de NNA beneficiados con jornada Unica</t>
  </si>
  <si>
    <t>(sumatoria de NNA beneficiados con jornada Unica según priorización / total de NNA matrículados según priorización) x 100%</t>
  </si>
  <si>
    <t xml:space="preserve">2    Garantizar en 290,500 Estudiantes la permanencia escolar, el desarrollo y fortalecimiento de habilidades en música, arte, literatura, deporte, ciencia y tecnología, convivencia y formación ciudadana, medio ambiente, lengua extranjera, oralidad, lectura y escritura, entre otros. </t>
  </si>
  <si>
    <t>Atender a los estudiantes del Sistema Educativo Oficial con aumento del tiempo escolar mediante la implementación del uso del tiempo escolar en el fortalecimiento de habilidades en música, arte, literatura, deporte, ciencia y tecnología, convivencia y formación ciudadana, medio ambiente, lengua extranjera, oralidad, lectura y escritura, entre otros.</t>
  </si>
  <si>
    <t>Porcentaje de NNA beneficiados con uso del tiempo escolar</t>
  </si>
  <si>
    <t>(sumatoria de NNA beneficiados con uso del tiempo escolar según priorización / total de NNA matrículados según priorización ) x 100%</t>
  </si>
  <si>
    <t xml:space="preserve">114 Desarrollo integral de la educación media </t>
  </si>
  <si>
    <t>Desarrollo integral de la educación media en las instituciones educativas del Distrito</t>
  </si>
  <si>
    <t>Atender a los estudiantes con educación media integral mediante la generación de mayores oportunidades de exploración, orientación y mejoramiento de competencias básicas, técnicas, tecnológicas, sociales y emocionales</t>
  </si>
  <si>
    <t>Porcentaje de NNA beneficiados con desarrollo integral de la educación media</t>
  </si>
  <si>
    <t>(sumatoria de NNA beneficiados con desarrollo integral de la educación media según priorización / total de NNA matrículados según priorización) x 100%</t>
  </si>
  <si>
    <t>Meta creciente</t>
  </si>
  <si>
    <t>Atender a los estudiantes garantizándoles la prestación del servicio educativo</t>
  </si>
  <si>
    <t>Porcentaje de NNA beneficiados con la prestación del servicio educativo</t>
  </si>
  <si>
    <t>(sumatoria de NNA beneficiados con la prestación del servicio educativo / total de NNA matrículados en el sistema educativo oficial) x 100%</t>
  </si>
  <si>
    <t>varios programas</t>
  </si>
  <si>
    <t>Varios proyectos estratégicos</t>
  </si>
  <si>
    <t>Varios proyectos de inversión</t>
  </si>
  <si>
    <t>Varias metas</t>
  </si>
  <si>
    <t xml:space="preserve">Vincular  niños, niñas y adolescentes en situación de calle, en riesgo de habitar la calle y en condición de fragilidad social al modelo pedagógico de atención. </t>
  </si>
  <si>
    <t>Oficina Asesora de Planeación - IDIPRON
Humberto Parra</t>
  </si>
  <si>
    <t>hernanp@idipron.gov.co</t>
  </si>
  <si>
    <t>Número de Niños, Niñas y Adolescentes  en situación de calle, en riesgo de habitar la calle y en condición de fragilidad social vinculados(as) al modelo pedagógico  de atención</t>
  </si>
  <si>
    <t>Sumatoria de Niños, Niñas y Adolescentes  en situación de calle, en riesgo de habitar la calle y en condición de fragilidad social vinculados(as) al modelo pedagógico  de atención</t>
  </si>
  <si>
    <t>_05_desarrollo_integral_para_la_felicidad_y_el_ejercicio_de_la_ciudadanía</t>
  </si>
  <si>
    <t>Calles alternativas: atención integral a niñez y juventud en situación de calle, en riesgo de habitabilidad en calle y en condiciones de fragilidad social</t>
  </si>
  <si>
    <t>Meta 1: Vincular al modelo pedagógico a 23685 niños, niñas, adolescentes y jóvenes en situación de calle, en riesgo de habitabilidad en calle y en condiciones de fragilidad social, para la protección y restitución de sus derechos</t>
  </si>
  <si>
    <t xml:space="preserve">Restablecer los derechos de niños, niñas y adolescentes victimas de Explotación sexual comercial (ESCNNA)  </t>
  </si>
  <si>
    <t>Porcentaje de Niños, Niñas y Adolescentes victimas de Explotación sexual comercial (ESCNNA) con derechos restablecidos que recibe el IDIPRON.</t>
  </si>
  <si>
    <t>(Sumatoria de Niños, Niñas y Adolescentes victimas de Explotación Sexual  Comercial (ESCNNA) con derechos restablecidos que recibe el IDIPRON/ Total de niños, niñas y adolescentes victimas de Explotación Sexual Comercial ESCNNA que recibe el IDIPRON)*100</t>
  </si>
  <si>
    <t>Meta 2: Restablecer derechos al 100% de niños, niñas y adolescentes victimas de explotación sexual que recibe IDIPRON (Estimado 130 Niños, niñas y o adolescentes)</t>
  </si>
  <si>
    <t xml:space="preserve">Vincular a niños, niñas y adolescentes en riesgo de Explotaciòn Sexual Comercial - ESCNNA a la oferta preventiva del IDIPRON </t>
  </si>
  <si>
    <t xml:space="preserve">Niños, Niñas y Adolescentes en riesgo de Explotación Sexual  Comercial (ESCNNA) vinculados a la oferta preventiva de IDIPRON </t>
  </si>
  <si>
    <t xml:space="preserve">Sumatoria de Niños, Niñas y Adolescentes en riesgo de Explotación Sexual  Comercial (ESCNNA) vinculados a la oferta preventiva de IDIPRON </t>
  </si>
  <si>
    <t>Meta 3: Atender Integralmente a 900 Niñas, Niños y Adolescentes en riesgo de explotación sexual comercial se vinculan a la oferta del Idipron.</t>
  </si>
  <si>
    <t xml:space="preserve">Vincular a niños, niñas y adolescentes en riesgo de estar en conflicto con la ley a la oferta preventiva del IDIPRON </t>
  </si>
  <si>
    <t xml:space="preserve"> Niños, Niñas y Adolescentes en riesgo de estar en conflicto con la ley vinculados a la oferta preventiva de IDIPRON</t>
  </si>
  <si>
    <t>Sumatoria de Niños, Niñas y Adolescentes en riesgo de estar en conflicto con la ley vinculados a la oferta preventiva de IDIPRON</t>
  </si>
  <si>
    <t>Meta 4:  Atender a 1440 niñas, niños y adolescentes en riesgo de estar en conflicto con la ley se vinculan a la oferta preventiva del Idipron</t>
  </si>
  <si>
    <t>Meta suma</t>
  </si>
  <si>
    <t>Intervenir y adecuar  las instalaciones donde se atiende a los niños, niñas  y adolescentes  para garantizarles espacios seguros y adecuados</t>
  </si>
  <si>
    <t xml:space="preserve">Unidades de Protección integral (UPI´s) intervenidas y con mejoras en infraestructura y/o tecnología </t>
  </si>
  <si>
    <t>(No. De UPI´s con mantenimiento y mejoras en su infrestructura y tecnología/19 Unidades de Proteccón Integral)x100</t>
  </si>
  <si>
    <t>Espacios de Integración social: fortalecimiento de infraestructura social, tecnológica y administrativa</t>
  </si>
  <si>
    <t xml:space="preserve">Adecuar,  mantener y proveer a 19 Unidades de Protección Integral y dependencias mejoras en su infraestructura y tecnología,  así como diferentes servicios para su operación.     
Intervenir 2 Unidades de Protección Integral y dependencias Para mejoramiento de infraestructura y con lo indicado en el Plan de Manejo y Mejoramiento de la infraestructura.                                           </t>
  </si>
  <si>
    <t>Silvia Ortiz
Ofician de Planeación</t>
  </si>
  <si>
    <t>silvia.ortiz@ambientebogota.gov.co</t>
  </si>
  <si>
    <t>Meta 2: Participar 1125000 ciudadanos en acciones de educación ambiental</t>
  </si>
  <si>
    <t>Promover la participación de 4000 niños, niñas y adolescentes en procesos de educación ambiental  a través de la implementación del centro de interés</t>
  </si>
  <si>
    <t>Sumatoria de niños, niñas y adolescentes participando en procesos de educación ambiental</t>
  </si>
  <si>
    <t>Educación y participación en una Bogotá para todos</t>
  </si>
  <si>
    <t>Meta 4: Promover la participación de 4000 niños, niñas y adolescentes en procesos de educación ambiental  a través de la implementación del centro de interés</t>
  </si>
  <si>
    <t>Fortalecer las acciones en el distrito que favorezca el desarrollo de capacidades de los niños, niñas y adolescentes para garantizar el goce efectivo de sus derechos.</t>
  </si>
  <si>
    <t>Mejorar la seguridad de los niños, niñas y adolescentes mediante la realización de  viajes de acompañamiento  y control del tránsito a los biciusuarios de la estrategia "Al Colegio en Bici" en el Distrito Capital.</t>
  </si>
  <si>
    <t>Eduardo Rincón Neira</t>
  </si>
  <si>
    <t xml:space="preserve">3649400 Ext 4239 </t>
  </si>
  <si>
    <t xml:space="preserve">erincon@movilidad.gov.co </t>
  </si>
  <si>
    <t>Número de viajes de acompañamiento y control del tránsito a los biciusuarios de la estrategia "Al Colegio en Bici" en el Distrito Capital.</t>
  </si>
  <si>
    <t>Sumatoria de viajes de acompañamiento  y control del tránsito a los biciusuarios de la estrategia "Al Colegio en Bici" en el Distrito Capital.</t>
  </si>
  <si>
    <t>_02_Pilar_democracia_Urbana</t>
  </si>
  <si>
    <t>Mejor movilidad para todos</t>
  </si>
  <si>
    <t>Gestión y control de tránsito y transporte</t>
  </si>
  <si>
    <t>Meta 19. Realizar 2.250.000 viajes de acompañamiento y control del tránsito a los biciusuarios de la estrategia "Al Colegio en Bici" en el Distrito Capital.</t>
  </si>
  <si>
    <t xml:space="preserve">Incluir en los procesos de formación a todos los niños, niñas y adolescentes que asistan a las jornadas programadas para este fin
</t>
  </si>
  <si>
    <t xml:space="preserve">% de niños asistentes formados en las  jornadas programadas para temas de seguridad vial
</t>
  </si>
  <si>
    <t>Número de niños  formados en las  jornadas programadas para temas de seguridad vial/ Número de niños asistentes a  las  jornadas formación en temas de seguridad vial</t>
  </si>
  <si>
    <t>Implementación del Plan Distrital de seguridad Vial</t>
  </si>
  <si>
    <t>Meta suma - presupuesto no Especifico.</t>
  </si>
  <si>
    <t>Mejorar la seguidad de los niños, niñas y adolesentes mediante la  la verificación del estado de 26500 vehículos de transporte especial escolar.</t>
  </si>
  <si>
    <t>No. de vehiculos con revisión en el programa "RUTA PILA"</t>
  </si>
  <si>
    <t>Sumatoria de de vehículos verificados a través del Programa "RUTA PILA"/Cantidad programada de vehículos a verificar a través del Programa "RUTA PILA")</t>
  </si>
  <si>
    <t xml:space="preserve"> 7.000 vehículos </t>
  </si>
  <si>
    <t xml:space="preserve"> 2500 vehículos </t>
  </si>
  <si>
    <t>Meta 15: Realizar la verificación de 26500 vehículos de transporte especial escolar.</t>
  </si>
  <si>
    <t>Luis Fernando Mejía</t>
  </si>
  <si>
    <t>3795750 ext. 100</t>
  </si>
  <si>
    <t>luis.mejia@idartes.gov.co</t>
  </si>
  <si>
    <t>Atenciones a niños, niñas y adolescentes en procesos de formación artística en jornada única escolar y tiempo escolar.</t>
  </si>
  <si>
    <t xml:space="preserve">Sumatoria de atenciónes en jornada unica escolar y tiempo escolar realizadas </t>
  </si>
  <si>
    <t>Mejores oportunidades para el desarrollo a través de la cultura, la recreación y el deporte</t>
  </si>
  <si>
    <t>Formación artística en la escuela y la ciudad</t>
  </si>
  <si>
    <t>Alcanzar 272,000 atenciones a niños, adolescentes, jóvenes, adultos y adultos
mayores atendidos Que participan en procesos de formación artística.</t>
  </si>
  <si>
    <t>Experiencias artísticas para la primera infancia</t>
  </si>
  <si>
    <t>Lograr 50,000 atenciones a niños y niñas de primera infancia que disfrutan de experiencias artísticas en diferentes espacios de la Ciudad (encuentros grupales y espacios adecuados)
Alcanzar 31,000 atenciones a niños y niñas en procesos de circulación y acceso a contenidos</t>
  </si>
  <si>
    <t>Meta Suma</t>
  </si>
  <si>
    <t>Martha Rodríguez</t>
  </si>
  <si>
    <t>martha.rodriguez@idrd.gov.co</t>
  </si>
  <si>
    <t>Tiempo escolar complementario</t>
  </si>
  <si>
    <t>Realizar 270,000 atenciones A niños, niñas y adolescentes en el marco del Programa Jornada Unica y Tiempo Escolar durante el cuatrienio</t>
  </si>
  <si>
    <t>Meta Creciente - Segundo proyecto con que se cubre el Programa de ornada Unica y Tiempo Escolar.</t>
  </si>
  <si>
    <t>Atender a 4,250 niños/as y adolescentes a través de la formación en patrimonio cultural dentro del programa de la jornada única y como estrategias de uso del
tiempo escolar</t>
  </si>
  <si>
    <t>Luz Patricia Quintanilla</t>
  </si>
  <si>
    <t>l.quintanilla@idpc.gov.co</t>
  </si>
  <si>
    <t>Formación en patrimonio cultural</t>
  </si>
  <si>
    <t>Atender a 4,250 niños/as y adolescentes a través de la formación en patrimonio
cultural dentro del programa de la jornada única y como estrategias de uso del
tiempo escolar durante el periodo 2016 - 2020.</t>
  </si>
  <si>
    <t>Adriana Tovar</t>
  </si>
  <si>
    <t>atovar@ofb.gov.co</t>
  </si>
  <si>
    <t>La filarmónica en la escuela y la ciudad</t>
  </si>
  <si>
    <t>Atender 88,000 niños, niñas y adolescenestes en el marco del programa jornada única y tiempo escolar</t>
  </si>
  <si>
    <t>Meta Creciente</t>
  </si>
  <si>
    <t>Javier Morales Subdirección para la Infancia</t>
  </si>
  <si>
    <t>jmoralesj@sdis.gov.co</t>
  </si>
  <si>
    <t>Diseño e implementación de las   de las rutas Integrales de Atenciones.</t>
  </si>
  <si>
    <t>Número de rutas Integral de Atenciones diseñadas e implementadas /  dos Rutas e Integrales de atenciones (* 100%)</t>
  </si>
  <si>
    <t>_02_desarrollo_integral_desde_la_gestación_hasta_la_adolescencia</t>
  </si>
  <si>
    <t>_102_desarrollo_integral_desde_la_gestación_hasta_la_adolescencia</t>
  </si>
  <si>
    <t>Desarrollo Integral desde la Gestación hasta la adolescencia</t>
  </si>
  <si>
    <t>Meta 1: Diseñar e implementar 1 Ruta Integral de atenciones desde la Gestación hasta la Adolescencia.</t>
  </si>
  <si>
    <t>3, Fortalecimiento de la corresponsabilidad de las familias, sociedad y estado hacía la protección integral de la infancia y adolescencia.</t>
  </si>
  <si>
    <t>Diseñar e implementar  un sistema  de información que permita el seguimiento niño a niño de las 28 atenciones integrales priorzadas para  la primera infancia.</t>
  </si>
  <si>
    <t xml:space="preserve">Sumatoria  de atenciones integrales priorzadas para  la primera infancia con seguimiento niño a niño diseñadas e implementadas. </t>
  </si>
  <si>
    <t>Meta 3: Diseñar e implementar 1 herramienta de información que permita el seguimiento niño a niño.</t>
  </si>
  <si>
    <t>Atender integralmente con enfoque diferencial al100% de niños y niñas que se matriculan en los cupos ofertados en ámbitos institucionales de la entidad.</t>
  </si>
  <si>
    <t xml:space="preserve">% de niños y niñas de 0 a 5 años atendidos integralmente con enfoque diferencial en los cupos ofrecidos ámbitos institucionales. 
 </t>
  </si>
  <si>
    <t xml:space="preserve">(Número de niños y niñas  de 0 a 5 años, atendidos integralmente con enfoque diferencial  en ámbitos institucionales / Número total cupos ofertados para atender integralmente  y con enfoque diferencial a niños y niñas de 0 a 5 años en ámbitos institucionales) *100
 </t>
  </si>
  <si>
    <t>Meta 4:  Atender integralmente en 61241 cupos a niños y niñas de 0 a 5 años en ámbitos institucionales con enfoque diferencial.</t>
  </si>
  <si>
    <t xml:space="preserve">Atender integralmente a 15000 mujeres gestantes, niñas y niños de 0 a 2 años  en el servicio de creciendo en familias </t>
  </si>
  <si>
    <t xml:space="preserve">Adriana Hurtado
Subdiección para la infnacia </t>
  </si>
  <si>
    <t>ahurtado.creciendoenfamilia@gmail.com</t>
  </si>
  <si>
    <t>Mujeres gestantes, niñas y niños de 0 a 2 años, atendidos integralmente en el servicio creciendo en familia</t>
  </si>
  <si>
    <t>Sunatoria de mujeres gestantes, niños y niñas atendidas en el servicio creciendo en familias</t>
  </si>
  <si>
    <t>Meta 5: Atender integralmente a 15000 mujeres gestantes, niñas y niños de 0 a 2 años con enfoque diferencial</t>
  </si>
  <si>
    <t>Meta Constante</t>
  </si>
  <si>
    <t>Fortalecer las acciones en el distrito que favorezcan el desarrollo de capacidades de los niños, niñas y adolescentes para garantizar el goce efectivo de sus derechos.</t>
  </si>
  <si>
    <t>Atender integralmente al 100%  niñas, niños y adolescentes  riesgo o situación de trabajo infantil, que sean inscritos por padres o cuidadores  en los Centros Amar y la Estrategia Móvil para prevenir y erradicar el trabajo infantil.</t>
  </si>
  <si>
    <t>Claudia Luna Subdirección para la Infancia</t>
  </si>
  <si>
    <t>cmirta@sdis.gov.co</t>
  </si>
  <si>
    <t>% de niños, niñas y adolescentes en riesgo o situación de trabajo infantil atendidos  en los Centros Amar y la Estrategia Móvil para prevenir y erradicar el trabajo infantil</t>
  </si>
  <si>
    <t>(No. de niños, niñas y adolescentes en riesgo o situación de trabajo infantil atendidos  en los Centros Amar y la Estrategia Móvil para prevenir y erradicar el trabajo infantil / No.de niños, niñas y adolescentes en riesgo o situación de trabajo infantil inscritos por padres y cuidadores  en los Centros Amar y la Estrategia Móvil para prevenir y erradicar el trabajo infantil)*100</t>
  </si>
  <si>
    <t>Meta 6 : Atender integralmente 43000 niños, niñas y adolescentes de 6 a 17 años y 11 Meses en riesgo o situación de trabajo infantil, victimas y/o afectados por el conflicto armado, o vinculados al Sistema de Responsabilidad Penal Adolescente en medio abierto  en el marco de la Ruta Integral de atenciones.</t>
  </si>
  <si>
    <t>Formar a niños, niñas y adolescentes en uso creativo del tiempo, proyecto de vida y prevención de vulneraciones, en el marco de lo definido en la estrategia de prevención de vulneración de derechos</t>
  </si>
  <si>
    <t>Número de  niñas y adolescentes formados en  uso creativo del tiempo,proyecto de vida y prevención de vulneraciones en el marco de  la estrategia de prevención de vulneración de derechos</t>
  </si>
  <si>
    <t>sumatroria de  niños, niñas y adolescentes formados en en uso creativo del tiempo,proyecto de vida y prevención de vulneraciones en el marco de en la estrategia de prevención de vulneración de derechos</t>
  </si>
  <si>
    <t xml:space="preserve">Atender en los Centros Forjar a 4500 adolescentes vinculados al SRPA remitidos por autoridades competentes del SRPA del Centro de Cervicios Judiciales para adolescentes-  CESPA </t>
  </si>
  <si>
    <t>Número de adolescentes vinculados al sistema de responsabilidad penal, atendidos en los Centros Forjar</t>
  </si>
  <si>
    <t>Sumatoria de adolescentes vinculados al sistema de responsabilidad penal, atendidos en los Centros Forjar</t>
  </si>
  <si>
    <t>Atender a niñas, niños y adolescentes víctimas o afectados por el conflicto armado a traves de la estrategia Atrapasueños, para la atención de niñas, niños y adolescentes víctimas y afectados por el conflicto armado.</t>
  </si>
  <si>
    <t>Alexandra Niampira Moreno Subdirección para la Infancia</t>
  </si>
  <si>
    <t>aniampira@sdis.gov.co</t>
  </si>
  <si>
    <t>_x000D_
_x000D_
Promover la participacipación con incidencia de las  niñas, niños y adolescentes  en escenarios y procesos distritales y locales  a partir de ejercicios de veeduría, control social y dialogo donde sean reconocidas y tenidas en cuenta sus voces para la toma de decisiones.</t>
  </si>
  <si>
    <t>Ana Milena Rozo Vargas Subdirección para la Infancia</t>
  </si>
  <si>
    <t>anamilena.rozovargas@gmail.com</t>
  </si>
  <si>
    <t>Niños niñas y adolescentes que participacipan  en los Consejos Consultivos de Niños, niñas y adolescentes</t>
  </si>
  <si>
    <t xml:space="preserve">Sumatoria de niños niñas y adolescentes que participacipanen los Consejos Consultivos </t>
  </si>
  <si>
    <t>Este presupuesto se comparte con la acción de Formación  en prevención de vulneración de derechos</t>
  </si>
  <si>
    <t xml:space="preserve">Carol Dayanna Alvarez
Equipo Fortalecimiento técnico </t>
  </si>
  <si>
    <t>calvarezg@sdis.gov.co</t>
  </si>
  <si>
    <t xml:space="preserve">Jardines infantiles públicos y privados, inscrtitos en el sistema integral  de registro de servicios sociales- SIRSS- con asesoria técnica al talento humano vinculado. </t>
  </si>
  <si>
    <t>(Número de jardines infantiles atendidos/ numero de jardines que solicitan asesorría y o acpmpañamiento técnico )*100</t>
  </si>
  <si>
    <t>Meta 7: Alcanzar 76054 cupos de ámbito institucional con estándares de calidad superiores al 80%.</t>
  </si>
  <si>
    <t>Inclusión de 800 niñas, niños y adolescentes habitantes de territorios rurales, mediante la consolidación de un servicio de atención integral.</t>
  </si>
  <si>
    <t>ANIAMPIRA@SDIS.GOV.CO</t>
  </si>
  <si>
    <t>Niñas, niños, adolescentes habitantes en el contexto rural atendidos en el servicio</t>
  </si>
  <si>
    <t xml:space="preserve">Sumatoria de niñas, niños y adolescentes habitantes del contexto rural atendidos en el Servicio </t>
  </si>
  <si>
    <t>Meta 8: Atender integralmente 9800  niñas, niños y adolescentes pertenecientes a grupos poblacionales históricamente segregados.</t>
  </si>
  <si>
    <t>Fortalecer los procesos de inclusión de  niñas, niños y adolescentes con discapacidad y alteraciones en el desarrollo en los serviciosque ofrece la Subdirección para la infancia</t>
  </si>
  <si>
    <t>Número de niños, niñas y adolescenrtes  con discapacida dy alteraciones en el desarrollo atendidos en  los servicios que ofrece la Subdirección para la infancia</t>
  </si>
  <si>
    <t>Sumatoria de niños, niñas y adolescenrtes pertenecientes a grupos poblacionales históricamente segregados atendidos   en  los servicios que ofrece la Subdirección para la infancia.</t>
  </si>
  <si>
    <t xml:space="preserve">Fortalecer los procesos de inclusión de  niñas, niños y adolescentes  pertenecientes a grupos etnicos en los jardines infantiles  </t>
  </si>
  <si>
    <t>Número de niñosyniñas pertenecientes a grupos étnicos, atendidos en jardines infantiles</t>
  </si>
  <si>
    <t>Sumatoria de niños y niñas pertenecientes a pertenecientes a grupos étnicos, atendidos en jardines infantiles</t>
  </si>
  <si>
    <t>Fortalecer los procesos de inclusión de  niñas, niños y adolescentes  pertenecientes a población víctima o afectada por el conflicto armado, en los jardines infantiles</t>
  </si>
  <si>
    <t>Número de niños y niñas pertenecientes a  población víctima o afectada por el conflicto armado atendidos en en jardines infantiles</t>
  </si>
  <si>
    <t>Sumatoria de niños y niñas pertenecientes a afectada por el conflicto armado atendidos en en jardines infantiles</t>
  </si>
  <si>
    <t>Formar al 100% de  adolescentes en procesos de prevención de VIF en el marco de la Estrategia Entornos Protectores y Territorios Seguros</t>
  </si>
  <si>
    <t>Aleyda Gomez</t>
  </si>
  <si>
    <t>3279797
EXT 1911</t>
  </si>
  <si>
    <t>acgomez@sdis.gov.co</t>
  </si>
  <si>
    <t xml:space="preserve">Porcentaje de adolescentes formados en procesos de prevencion de VIF de la Estrategia </t>
  </si>
  <si>
    <t>Una ciudad para las familias</t>
  </si>
  <si>
    <t>Meta 6: capacitar 15000 funcionarios, funcionarias, lideres y liderezas y sociedad civil en prevención  de  violencia intrafamiliar.</t>
  </si>
  <si>
    <t>Atender al 100% de NNA con proceso de restablecimiento de derechos remitidos por Comisarias de Familia y Defensorías de Familia los Centros Proteger</t>
  </si>
  <si>
    <t>Edwin Alexander Prieto</t>
  </si>
  <si>
    <t>3279797
1010</t>
  </si>
  <si>
    <t>eprieto@sdis.gov.co</t>
  </si>
  <si>
    <t xml:space="preserve">Porcentaje de NNA con medida de restablecimiento de derechos atendidos en los Centros Proteger </t>
  </si>
  <si>
    <t>(Numero de NNA atendidos en Centros Proteger/Total de NNA remitidos por Comisaria de Familia y las Defensorías de Familia a los Centros Proteger) x 100</t>
  </si>
  <si>
    <t>Meta 8: Alcanzar la oportunidad  en el 100% de los casos de atención y protección a  víctimas de violencias al interior de las familias</t>
  </si>
  <si>
    <t>Gladys Bojacá</t>
  </si>
  <si>
    <t>gbojaca@sdis.gov.co</t>
  </si>
  <si>
    <t>Bogotá te nutre</t>
  </si>
  <si>
    <t>Meta 3: Entregar el 100 % de los apoyos alimentarios programados.</t>
  </si>
  <si>
    <t xml:space="preserve">Elaborar un lineamiento para la atención de niños, niñas y adolescentes con construcciones de género y orientaciones diversas </t>
  </si>
  <si>
    <t>Adriana Gonzalez</t>
  </si>
  <si>
    <t>3279797 Ext 1835</t>
  </si>
  <si>
    <t>aponzalez@sdis.go.co</t>
  </si>
  <si>
    <t xml:space="preserve">Lineamiento  para la atención de niños, niñas y adolescentes con construcciones de género y orientaciones diversas elaboradas y aprobadas </t>
  </si>
  <si>
    <t>Un lineamiento ealborado y aprobado</t>
  </si>
  <si>
    <t>Distrito diverso</t>
  </si>
  <si>
    <t>Meta 5: Desarrollar 3 investigaciones en torno a la diversidad de orientaciones sexuales e identidades de género; una de ellas estará directamente asociada a infancia y adolescencia</t>
  </si>
  <si>
    <t>ND</t>
  </si>
  <si>
    <t>Realizar procesos de gestión y articulación para la inclusión efectiva del 100% de niños, niñas y adolescentes con discapacidad remitidos para ser atendidos el entorno Educativo público distrital</t>
  </si>
  <si>
    <t>Proyecto de Discapacidad: Jenny Tibocha
Profesional Referente de Política Pública</t>
  </si>
  <si>
    <t>3279797 ext. 1238</t>
  </si>
  <si>
    <t>jtibocha@sdis.gov.co</t>
  </si>
  <si>
    <t>Porcentaje de niños, niñas y adolescentes con discapacidad incluidos efectivamente en el entorno educativo</t>
  </si>
  <si>
    <t>Por Una Ciudad Incluyente y Sin Barreras</t>
  </si>
  <si>
    <t xml:space="preserve">Incrementar a 2.000 personas con discapacidad con procesos de inclusión efectivos en el Distrito </t>
  </si>
  <si>
    <t xml:space="preserve">Inclusión del 100% de los niños, niñas y adolescentes con discapacidad  programados para ser atendidos en los  procesos de los Centros Crecer, Centro Renacer y Centros Avanzar </t>
  </si>
  <si>
    <t xml:space="preserve">Porcentaje  de niños, niñas y adolescentes con discapacidad  atendidos en los  procesos de los Centros Crecer, Centro Renacer y Centros Avanzar </t>
  </si>
  <si>
    <t>(Total de  niños, niñas y adolescentes con discapacidad atendidos en los  procesos de los Centros Crecer, Centro Renacer y Centros Avanzar  / 1610 de  niños, niñas y adolescentes con discapacidad programados para atención en  en los  procesos de los Centros Crecer, Centro Renacer y Centros Avanzar)*100</t>
  </si>
  <si>
    <t>Por una ciudad incluyente y sin barreras</t>
  </si>
  <si>
    <t>Meta 4: Atender 3289 personas con discapacidad en Centros Crecer, Centros de Protección, Centro Renacer y Centros Integrarte.</t>
  </si>
  <si>
    <t>Augusto Verney Forero Reyes</t>
  </si>
  <si>
    <t>3279797 ext.1923</t>
  </si>
  <si>
    <t>aforeror/@sdis.gov.co</t>
  </si>
  <si>
    <t>% deadolescentes incluidos en las  acciones de prevención realizadas en el marco de la ruta de prevención para Jóvenes (RPJ).</t>
  </si>
  <si>
    <t>(Número de adolesdentes incluìdos en en las  acciones de prevención realizadas en el marco de la ruta de prevención para Jóvenes (RPJ)/Número total de adolescentes  participantes en  las  acciones de prevención realizadas en el marco de la ruta de prevención para Jóvenes)*100</t>
  </si>
  <si>
    <t>Distrito Joven</t>
  </si>
  <si>
    <t>Meta1: Diseñar e implementar 1 ruta de prevención para Jóvenes (RPJ).</t>
  </si>
  <si>
    <t>Proveer 38 espacios adecuados y seguros para niños, niñas y adolescentes distribuídos entre nuevas construcciones, reforzamiento estructural y/o restitución, o adecuaciones de ajuste razonable</t>
  </si>
  <si>
    <t>Ingeniero Luis Pinzón</t>
  </si>
  <si>
    <t>3279797 Ext 1720</t>
  </si>
  <si>
    <t>lpinzón@sdis.gov.co</t>
  </si>
  <si>
    <t>% de espacios adecuados y seguros para niños, niñas y adolescentes distribuídos entre nuevas construcciones, reforzamiento estructural y/o restitución, o adecuaciones de ajuste razonable, realizados</t>
  </si>
  <si>
    <t>(Número de espacios adecuados y seguros para niños, niñas y adolescentes distribuídos entre nuevas construcciones, reforzamiento estructural y/o restitución, o adecuaciones de ajuste razonable, realizados / espacios adecuados y seguros para niños, niñas y adolescentes distribuídos entre nuevas construcciones, reforzamiento estructural y/o restitución, o adecuaciones de ajuste razonable proyectados)*100</t>
  </si>
  <si>
    <t xml:space="preserve">Desarrollar procesos de formación con la estrategia Entre Pares, con el 100% de los  adolescentes identificados por los sectores que hacen parte del programa Distrital  de Prevención de la Maternidad y la Paternidad Temprana o por la SDIS en los diferentes servicios de Distrito </t>
  </si>
  <si>
    <t>Luz Adriana M Sánchez</t>
  </si>
  <si>
    <t>3124780233
3279797 ext 1231</t>
  </si>
  <si>
    <t>lasanchez@sdis.gov.co</t>
  </si>
  <si>
    <t>Porcentaje  de los  adolescentes identificados por los sectores que hacen parte del programa Distrital  de Prevención de la Maternidad y la Paternidad Temprana o por la SDIS en los diferentes servicios de distrito formados en  la estrategia Entre Pares</t>
  </si>
  <si>
    <t xml:space="preserve">(Número de adolescentes identificados por los sectores que hacen parte del programa Distrital  de Prevención de la Maternidad y la Paternidad Temprana o por la SDIS en los diferentes servicios de distrito, formados en  la estrategia Entre Pares/Número de adolescentes identificados por los sectores que hacen parte del programa Distrital  de Prevención de la Maternidad y la Paternidad Temprana o por la SDIS en los diferentes servicios de Distrito)*100. </t>
  </si>
  <si>
    <t xml:space="preserve">Prevención y atención a la paternidad y maternidad temprana. </t>
  </si>
  <si>
    <t>Meta 2: Implementar 1 estrategia Distrital de Prevención de la Maternidad y la Paternidad Temprana.</t>
  </si>
  <si>
    <t>Realizar intervenciones en entornos escolares priorizados con el fìn de fortalecerlos a través de mecanismos de promoción de la corresponsabilidad institucional y ciudadana.</t>
  </si>
  <si>
    <t>Subsecretaría de Seguridad y Convivencia                               Dirección de Prevención y Cultura Ciudadana</t>
  </si>
  <si>
    <t>3779595 ext 1213</t>
  </si>
  <si>
    <t>maria.upegui@scj.gov.co</t>
  </si>
  <si>
    <t>Porcentaje de entornos escolares intervenidos en el Distrito Capital</t>
  </si>
  <si>
    <t>(Sumatoria de entornos escolares intervenidos/ Total  de entornos escolares priorizados)*100</t>
  </si>
  <si>
    <t>Pilar Construcción de comunidad y cultura ciudadana</t>
  </si>
  <si>
    <t>Seguridad y convivencia para todos</t>
  </si>
  <si>
    <t>Prevención y control del delito</t>
  </si>
  <si>
    <t xml:space="preserve">Prevención y control del delito en el distrito Capital
</t>
  </si>
  <si>
    <t>$3.143.750.000 (Vigencia 2017 total presupuesto estrategia de Prevención)</t>
  </si>
  <si>
    <t>Vincular y atender a adolescentes en un programa para prevenir el ingreso y la reincidencia en actividades delictivas  en el Sistema de Responsabilidad Penal para Adolescentes - SRPA</t>
  </si>
  <si>
    <t>Porcentaje de adolescentes atendidos en el programa de  prevención de ingreso y reincidencia en actividades delictivas en el Sistema de Responsabilidad Penal para Adolescentes - SRPA</t>
  </si>
  <si>
    <t>(Sumatoria de adolescentes que culminan el programa /Total de adolescentes priorizados para participar en el programa)*100</t>
  </si>
  <si>
    <t xml:space="preserve">Priorizar adolescentes para la atención en el marco del  Programa Distrital de Justicia Juvenil Restaurativa (PDJJR) </t>
  </si>
  <si>
    <t>Subsecretaría de Acceso a la Justicia 
Dirección de Responsabilidad Penal Adolescentes</t>
  </si>
  <si>
    <t>3779595 ext 1211</t>
  </si>
  <si>
    <t>Alejandro.pelaez@scj.gov.co ilvia.cardenas@scj.gov.co</t>
  </si>
  <si>
    <t>Numero  de adolescentes seleccionados y atendidos  en el programa PDJJR  que  van  a resolver  sus conflictos con la ley ,  a través del programa de Justicia Juvenil Restaurativa</t>
  </si>
  <si>
    <t xml:space="preserve">Sumatoria de adolescentes atendidos que fueron priorizados para la atención PDJJR (resolución de conflictos con la ley)  </t>
  </si>
  <si>
    <t>134 (meta 2017)</t>
  </si>
  <si>
    <t>Justicia para todos: consolidación del Sistema Distrital de Justicia</t>
  </si>
  <si>
    <t>Mejoramiento y apoyo integral al Sistema Distrital de Justicia de Bogotá</t>
  </si>
  <si>
    <t>Justicia para todos</t>
  </si>
  <si>
    <t>$300,000,000 Vigencia 2017</t>
  </si>
  <si>
    <t>Implementar el Modelo de atención para Adolescentes privados de la  libertad en Bogotá, con Enfoque Diferencial y Restaurativo .</t>
  </si>
  <si>
    <t>Alejandro.pelaez@scj.gov.co                                       ilvia.cardenas@scj.gov.co</t>
  </si>
  <si>
    <t>Porcentaje de implementación  del Modelo de atención para Adolescentes privados de la  libertad en Bogotá, con Enfoque Diferencial y Restaurativo.</t>
  </si>
  <si>
    <t xml:space="preserve">(Sumatoria de fases implementadas  del Modelo de Atención  para Adolescentes privados de la  libertad  en Bogotá, con enfoque diferencial y Restaurativo/total de fases a implementar del Modelo de Atención  para Adolescentes privados de la  libertad  en Bogotá, con enfoque diferencial y Restaurativo)*100 </t>
  </si>
  <si>
    <t>Implementar el 100% del Modelo de Atención Diferencial para Adolescentes y Jóvenes que ingresan al SRPA</t>
  </si>
  <si>
    <t>Dirección de de Gestión del ConocimientoEnlace: Carlota Alméciga Romero</t>
  </si>
  <si>
    <t>ialmeciga@sdemujer.gov.co</t>
  </si>
  <si>
    <t xml:space="preserve">Adolescentes que asisten a las salas TIC de las casas de Igualdad de oportunidades formadas en temas de promoción, reconocimiento y apropiación de sus derechos </t>
  </si>
  <si>
    <t>(Número adolescentes que asisten a las salas TIC de las casas de Igualdad de oportunidades formadas en temas de promoción, reconocimiento y apropiación de sus derechos/ Número adolescentes que asisten a las salas TIC de las casas de Igualdad de oportunidades) *100</t>
  </si>
  <si>
    <t>xxx</t>
  </si>
  <si>
    <t>Gestión del conocimiento con enfoque de género en el Distrito Capital</t>
  </si>
  <si>
    <t>Meta 2: Formar 20000 mujeres (niñas, adolescentes y adultas) en temas de promoción, reconocimiento y apropiación de sus derechos a través del uso de herramientas Tic y metodologías participativas</t>
  </si>
  <si>
    <t>Meta suma . Presupuesto global con reporte posterior</t>
  </si>
  <si>
    <t xml:space="preserve">Fortalecer en derechos de las mujeres a las  adolescentes que participan en los consejos estudiantiles, consejos consultivos de niños y niñas y adolescentes vinculadas a la plataforma de juventud . </t>
  </si>
  <si>
    <t>Dirección de Enfoque Diferencial Elizabeth Castillo</t>
  </si>
  <si>
    <t>ecastillo@sdemujer.gov.co</t>
  </si>
  <si>
    <t xml:space="preserve">Porcentaje de  adolescentes participantes en consejos estudiantiles, consejos consultivos de niños y niñas y adolescentes vinculadas a la plataforma de juventud, fortalecidas en derechos de las mujeres </t>
  </si>
  <si>
    <t>Mujeres protagonistas activas y empoderadas</t>
  </si>
  <si>
    <t xml:space="preserve">Fortalecer 500 Mujeres que participan en Instancias Distritales. </t>
  </si>
  <si>
    <t>Contribuir a la generación de una cultura turìstica responsable mediante  la inclusión de  niños, niñas y adolescentes en el programa nacional de colegios amigos del turismo</t>
  </si>
  <si>
    <t>Paola Andrea Medina Orna 
Subdirectora Gestión de Destino</t>
  </si>
  <si>
    <t>paola.medina@idt.gov.co</t>
  </si>
  <si>
    <t xml:space="preserve">Niños, niñas y adolescentes incluidos en el  programa nacional de colegios amigos del turismo </t>
  </si>
  <si>
    <t xml:space="preserve">Sumatoria de niños, niñas y adolescentes incluidos el programa nacional de colegios amigos del turismo en el periodo evaluado </t>
  </si>
  <si>
    <t>5. Desarrollo económico basado en el conocimiento</t>
  </si>
  <si>
    <t>37.  Consolidar el turismo como factor de desarrollo, confianza y felicidad para Bogotá Región</t>
  </si>
  <si>
    <t>Bogotá destino turístico competitivo y sostenible</t>
  </si>
  <si>
    <t xml:space="preserve">Sólo se ha programado vigencia 2017 
</t>
  </si>
  <si>
    <t>Realizar intervenciones en 10678 entornos escolares priorizados con el fìn de fortalecerlos a través de mecanismos de promoción de la corresponsabilidad institucional y ciudadana.</t>
  </si>
  <si>
    <t>Instituto Colombiano de Bienestar Familiar</t>
  </si>
  <si>
    <t>Subsecretaría de Seguridad y Convivencia                               Dirección de Prevención y Cultura Ciudadana
Sara Calderon</t>
  </si>
  <si>
    <t>Porcentaje de entornos escolares intervenidos en el Distrito Capital para fortalecerlos a través de mecanismos de promociòn de la corresponsabilidad institucional y ciudadana.</t>
  </si>
  <si>
    <t>(Número de entornos escolares intervenidos en el Distrito Capital para fortalecerlos a través de mecanismos de promociòn de la corresponsabilidad institucional y ciudadana./ Total  de entornos escolares priorizados para ser fortalecidos a través de mecanismos de promociòn de la corresponsabilidad institucional y ciudadana.)*100</t>
  </si>
  <si>
    <t>4102-1500-3</t>
  </si>
  <si>
    <t>Prevención y promoción para la protección integral de los derechos  de la niñez y adolescencia al nivel nacional a niños, niñas y adolescentes de 6 a 18 años.</t>
  </si>
  <si>
    <t>Provisión equitativa de oportunidades y promoción de capacidades para el Desarrollo Integral de niños, niñas y adolescentes con enfoque diferencial.</t>
  </si>
  <si>
    <t>Sara Calderon</t>
  </si>
  <si>
    <t>sara.calderon@icbf.gov.co</t>
  </si>
  <si>
    <t>4102-1500-3-0-101</t>
  </si>
  <si>
    <t xml:space="preserve">#niños, niñas y adolescentes con derechos vulnerados atendidos/total de niños y niñas y adolescentes identificados con derechos vulnerados </t>
  </si>
  <si>
    <t>Cupos permanentes</t>
  </si>
  <si>
    <t>Implementar y fortalecer acciones de atención integral dirigida a niños y adolescentes entre 6 y 18 años en situación de vulneración de derechos, incluyendo aquellos mayores de 18 años, con derechos inobservados, amenazados o vulnerados, que al cumplir la mayoría de edad se encontraban en proceso administrativo de restablecimiento de derechos.</t>
  </si>
  <si>
    <t xml:space="preserve">niños, niñas y adolescentes con victimas violencia sexual, trata, ESNNA, MAP MUSE, huerfanos conflicto armado  derechos vulnerados atendidos </t>
  </si>
  <si>
    <t>. Niños, niñas y adolescentes  de 0 a 18 años con  derechos inobservados, amenazados o vulnerados  en general.
. Niños, niñas y adolescentes  de 6 a 18 años con  derechos inobservados, amenazados o vulnerados  victimas de violencia sexual dentro y fuera del conflicto armado y/o victimas de trata
. Niños, niñas y adolescentes  de 6 a 18 años con  derechos inobservados, amenazados o vulnerados , huérfanos como consecuencia del conflicto armado.
. Mayores de 18 años, con derechos inobservados, amenazados o vulnerados, que al cumplir la mayoría de edad se encontraba en proceso administrativo de restablecimiento de derechos.</t>
  </si>
  <si>
    <t>Implementar y fortalecer acciones de atención integral dirigidas a niños, niñas y adolescentes de 0 a 18 años, con derechos  inobservados, amenazados o vulnerados, victimas del conflicto armado.</t>
  </si>
  <si>
    <t xml:space="preserve">niños, niñas y adolescentes  victimas del conflicto armado  derechos vulnerados atendidos </t>
  </si>
  <si>
    <t>4102-1500-3-0-104</t>
  </si>
  <si>
    <t>Víctimas del conflicto armado</t>
  </si>
  <si>
    <t>Niños, niñas y adolescentes de 0 a 18 años, con derechos  inobservados, amenazados o vulnerados, victimas del conflicto armado</t>
  </si>
  <si>
    <t>4102-1500-3-0-105</t>
  </si>
  <si>
    <t>Restablecimiento en la administración de justicia</t>
  </si>
  <si>
    <t>Implementar y fortalecer acciones de atención integral orientadas a garantizar el servicio de eduacación inicial a niñas y niños menores de 5 años y hasta los seis años en el grado de transición donde exista este servicio en medio institucional.</t>
  </si>
  <si>
    <t>Niños y niñas atendidos en educación inicial</t>
  </si>
  <si>
    <t>#Niños y niñas atendidos  en educación inicial/ total de niños y niñas menores de seis años</t>
  </si>
  <si>
    <t>133789.</t>
  </si>
  <si>
    <t>4102-1500-4-0</t>
  </si>
  <si>
    <t>ASISTENCIA A LA PRIMERA INFANCIA A NIVEL NACIONAL.</t>
  </si>
  <si>
    <t>. Garantizar el servicio de educación inicial a niñas y niños menores de 5 años y hasta los seis años en el grado de transición donde exista este servicios, en   medio institucional.
. Garantizar el acceso preferente a niñas y niños menores de 5 años, hijos de personas registradas como victimas del estado.
. Niñas y niños hijos de trabajadores cuyas circunstancias no permitan el cuidado en sus hogares y se encuentren en riesgo de vulneración de sus derechos.
. Niñas y niños que no acceden a ningún servicio de educación inicial y no cuenten con red de apoyo para su cuidado y educación.
. Niñas y niños con discapacidad sensoria-visual o auditiva-física y cognitiva</t>
  </si>
  <si>
    <t>Cupos permanentes Presupuesto Nacional</t>
  </si>
  <si>
    <t>Implementar y fortalecer acciones de atención integral orientadas a garantizar el servicio de eduacación inicial a niñas y niños menores de 5 años y hasta los seis años en el grado de transición.</t>
  </si>
  <si>
    <t>Atención a niños y niñas menores de seis años en modalidad integral</t>
  </si>
  <si>
    <t># Niños y niñas menores de seis años atenidos en modalidad integral/ total de niño y niñas de seis años</t>
  </si>
  <si>
    <t>4102-1500-4-0-101</t>
  </si>
  <si>
    <t>INTEGRAL</t>
  </si>
  <si>
    <t>Esta dirigida a las niñas y los niños de primera infancia, prioritariamente, en el rango de edad de dos (2) años a menores de cinco (5) años y hasta los seis (6) años de edad en el grado de transición.  Sin perjuicio de lo anterior, podrán ser atendidos niños y niñas entre los seis (6) meses y los dos (2) años de edad, cuando su condición lo amerite y la unidad del servicio cuente con las condiciones requeridas para atender esta población.</t>
  </si>
  <si>
    <t>Atención a niños y niñas menores de seis años en modalidad Comunitaria</t>
  </si>
  <si>
    <t>Niños y niñas menores de seis años atenidos en modalidad integral/ total de niño y niñas de seis años</t>
  </si>
  <si>
    <t>4102-1500-4-0-102</t>
  </si>
  <si>
    <t>Tradicional comunitaria</t>
  </si>
  <si>
    <t>Mujeres gestantes y madres en periodo de lactancia de niños y niñas  hasta  los seis (6) meses de edad;  y niños y niñas mayores de seis (6) meses y menores de 5 años.Niños y niñas mayores de 6 meses y menores de 5 años. Niños y niñas menores de 5 años, en condiciones de riesgo y vulnerabilidad.</t>
  </si>
  <si>
    <t xml:space="preserve">Realizar procesos formativos, encuentros en el hogar y asesorías  personalizadas de acuerdo con lo requerido con los usuarios en los CDI familiar. </t>
  </si>
  <si>
    <t>Atención a mujeres lactantes, niños y niñas</t>
  </si>
  <si>
    <t xml:space="preserve">#Mujeres lactantes, niños y niñas atendidos </t>
  </si>
  <si>
    <t>4102-1500-5-0</t>
  </si>
  <si>
    <t>APOYO FORMATIVO A LA FAMILIA PARA SER GARANTE DE DERECHOS A NIVEL NACIONAL.</t>
  </si>
  <si>
    <t>4102-1500-6-0-101</t>
  </si>
  <si>
    <t>Movilización y particiáción cerca de dos mil niños, niñas y adolescentes</t>
  </si>
  <si>
    <t>Word Visión</t>
  </si>
  <si>
    <t>Alberto Moreno /      Fedra Patricia Rubio</t>
  </si>
  <si>
    <t>3115617803
3134336308</t>
  </si>
  <si>
    <t xml:space="preserve">alberto_moreno@wvi.org              fedra_patricia_rubio@wvi.org </t>
  </si>
  <si>
    <t>Movilización  y participación social infantil</t>
  </si>
  <si>
    <t># de niños y niñas que participan y se movilizan en la PPIA</t>
  </si>
  <si>
    <t>Sociedad civil, personas y organizaciones de la ciudad corresponsables de la garantía de los derechos de los niños, las niñas y los/las adolescentes.</t>
  </si>
  <si>
    <t>Fortalecimiento de la corresponsabilidad de las familias, sociedad y estado hacía la protección integral de la infancia y adolescencia</t>
  </si>
  <si>
    <t xml:space="preserve">Númro de niños, niñas y adolescentes que se fortalecen y participan en movilizaciones </t>
  </si>
  <si>
    <t>Fortalecimiento de la participación de NNA con incidencia estatal</t>
  </si>
  <si>
    <t># de niños y niñas que fortalecen su participación y se movilizan en la PPIA</t>
  </si>
  <si>
    <t>NI</t>
  </si>
  <si>
    <t>Buscar la participación y apropiación comunitaria del estado de bienestar y protección de los niños y niñas desde un marco de derechos y capacidades, apoyados por una red de socios que amplíen la incidencia y el impacto en la localidad</t>
  </si>
  <si>
    <t>Movilización para la transformación de representaciones sociales que posibiliten el ejercicio pleno de derechos de los niños, niñas y adolescentes.</t>
  </si>
  <si>
    <t xml:space="preserve">Promover a los niños, niñas y adolescentes como sujetos activos en sus propias transformaciones urbano, rural mediante el desarrollo de acciones intencionadas. </t>
  </si>
  <si>
    <t xml:space="preserve">Desarrollar procesos de formación en los temas priorizados por los Consejos Consultivos Locales de Niños, Niñas y Adolescentes </t>
  </si>
  <si>
    <t>Porcentaje de Consejos Consultivos Locales de Niños, Niñas y Adolescentes que se beneficiaron de procesos de formación.</t>
  </si>
  <si>
    <t>(Sumatoria de Consejos Consultivos   Locales de Niños, Niñas y Adolescentes que se beneficiaron de pocesos de formación /Total de Consejos Consultivos Locales de Niños, Niñas y Adolescentes  que solicitaron procesos de formación)*100</t>
  </si>
  <si>
    <t>Formación para una participación ciudadana incidente en los asuntos públicos de la ciudad</t>
  </si>
  <si>
    <t>Promover a los niños, niñas y adolescentes como sujetos activos en sus propias transformaciones urbano, rural mediante el desarrollo de acciones.</t>
  </si>
  <si>
    <t>Asesorar técnicamente a Organizaciones que trabajan por los niños, niñas y adolescentes.</t>
  </si>
  <si>
    <t xml:space="preserve">Nùmero de Organizaciones  que trabajan por los niños, niñas y adolescentes asesoradas técnicamente </t>
  </si>
  <si>
    <t>Sumatoria de Organizaciones que trabajan por los niños, niñas y adolescentes asesoradas técnicamente.</t>
  </si>
  <si>
    <t>Fortalecimiento a las organizaciones para la participación incidente en la ciudad</t>
  </si>
  <si>
    <t>Fortalecer 50 organizaciones de nuevas expresiones en espacios de participación</t>
  </si>
  <si>
    <t>Movilización y participáción cerca de dos mil niños, niñas y adolescentes</t>
  </si>
  <si>
    <t>Meta compartida - eje 1 y 3</t>
  </si>
  <si>
    <t>Fortalecer la corresponsabilidad de las familias, la sociedad y el estado hacía la protección integral de la primera infancia, infancia y adolescencia, mediante la realización de acciones intencionadas y diferenciales.</t>
  </si>
  <si>
    <t xml:space="preserve">Desarrollo Integral desde la gestación hasta la adolescencia. </t>
  </si>
  <si>
    <t>Diseñar e implementar la Ruta Integral de atenciones desde la Gestación hasta la Adolescencia, por etapas (Primera infancia - infancia y adolescencia).</t>
  </si>
  <si>
    <t>Número de fases de la ruta Integral de Atenciones diseñada e implementada /  Número total de fases previstas en el diseño y para la implementació de la ruta Integral de Atenciones (* 100%)</t>
  </si>
  <si>
    <t xml:space="preserve"> 33 % de las etapas de la Ruta Integral de atenciones diseñada e implementada.</t>
  </si>
  <si>
    <t xml:space="preserve"> 17 % de las etapas de la Ruta Integral de atenciones diseñada e implementada.</t>
  </si>
  <si>
    <t>Meta 1: Diseñar e implementar una Ruta Integral de Atenciones desde la gestación hasta la adolescencia.</t>
  </si>
  <si>
    <t>Fortalecimiento de la corresponsabilidad de las familias, sociedad y estado hacía la protección integral de la infancia y adolescencia.</t>
  </si>
  <si>
    <t>Acciones intencionadas y diferenciales de protección de niños, niñas y adolescentes gestionadas de manera integral.</t>
  </si>
  <si>
    <t>Realizar jornadas de sensibilización con grupos vulnerables de Colegios del Distrito priorizados, en prevención del delito y rutas de acceso a la justicia en el marco de la cultura del respeto por el ordenamiento juridico y las normas de convivencia social.</t>
  </si>
  <si>
    <t xml:space="preserve">Fiscalia General de la Nación </t>
  </si>
  <si>
    <t>Yalira Margoth Perea</t>
  </si>
  <si>
    <t>3173838222
4238230 Ext 118</t>
  </si>
  <si>
    <t>fgnfuturocolombiabogota@yahoo.es</t>
  </si>
  <si>
    <t>Jornadas de sensibilización prevención del delito en colegios priorizados del Distrito.</t>
  </si>
  <si>
    <t>Sumatoria jornadas de sensibilización en prevención del delito en colegios priorizados del Distrito.</t>
  </si>
  <si>
    <t>Jornadas de sensibilización con grupos vulnerables de 10 Colegios del Distrito priorizados, en prevención del delito y rutas de acceso a la justicia en el marco de la cultura del respeto por el ordenamiento juridico y las normas de convivencia social.</t>
  </si>
  <si>
    <t xml:space="preserve">Programa de Prevención del Delito - Futuro Colombia </t>
  </si>
  <si>
    <t>Jornadas de sensibilización con grupos vulnerables en prevención del delito y rutas de acceso a la justicia en el marco de la cultura del respeto por el ordenamiento juridico y las normas de convivencia social.</t>
  </si>
  <si>
    <t>Meta Constante para 2017 para programar anual - presupuesto específico</t>
  </si>
  <si>
    <t>6.6</t>
  </si>
  <si>
    <t>Meta compartida - eje 2 y 3</t>
  </si>
  <si>
    <t>Número de  adolescentes participantes en consejos estudiantiles, consejos consultivos de niños y niñas y adolescentes vinculadas a la plataforma de juventud, fortalecidas en derechos / Número  de las mujeres participantes en consejos estudiantiles, consejos consultivos de niños y niñas y adolescentes vinculadas a la plataforma de juventud*100</t>
  </si>
  <si>
    <t>Número de niños, niñas  y adolescentes víctimas y afectados por el conflicto armado atendidos a traves de la Estrategia atrapasueños.</t>
  </si>
  <si>
    <t>Sumatoria de niñas, niños y adolescentes víctimas y afectados por el conflicto armado atendidos en la Estrategia Atrapasueños</t>
  </si>
  <si>
    <t>100% (correspondiente a 759,917 estudiantes)</t>
  </si>
  <si>
    <t>Cobertura con equidad</t>
  </si>
  <si>
    <t>1 Acompañar 20 localidades en el diseño, implementación, seguimiento y evaluación de planes locales de cobertura educativa, y la implementación de una Ruta del Acceso y la Permanencia Escolar.
2 Modernizar 100% del proceso de matrícula en las localidades con enfoque adecuado de servicio al ciudadano y búsqueda activa de población desescolarizada.
3 Implementar 100% de los colegios oficiales la gratuidad educativa y/o acciones afirmativas para población vulnerable y diversa para facilitar su acceso y la permanencia, especialmente víctimas del conflicto, población rural, extra edad, trabajadores infantiles, grupos étnicos, condición de discapacidad, entre otros.
4 Administrar 37 colegios oficiales mediante la modalidad de administración del servicio educativo, con condiciones de calidad, clima escolar y jornada única.
5 Garantizar 100%o de los colegios no oficiales contratados para la prestación del servicio educativo, la jornada única y las condiciones de calidad, que permitan
atender a los estudiantes que vienen matriculados en esta estrategia y a la población en condición de discapacidad.</t>
  </si>
  <si>
    <t xml:space="preserve">759,917 estudiantes se beneficiaron con cobertura escolar y gratuidad en costos complementarios </t>
  </si>
  <si>
    <t>El presupuesto programado del proyecto (Incluye TODAS las poblaciones)
$198.441.847.507 
Los proyectos de inversión de la SED benefician a todas las poblaciones</t>
  </si>
  <si>
    <t>100% (correspondiente a 756,298 estudiantes que manifiestan la necesidad del servicio)</t>
  </si>
  <si>
    <t>756,298 estudiantes se beneficiaron con Alimentación y 759,917 con promoción del bienestar</t>
  </si>
  <si>
    <t>EL presupuesto Total Programado del proyecto (incluye TODAS las Poblaciones)
$374.443.508.334
Los proyectos de inversión de la SED benefician a todas las poblaciones</t>
  </si>
  <si>
    <t>100% (correspondiente a 71,372 estudiantes que cumplieron requisitos)</t>
  </si>
  <si>
    <t>71,372 estudiantes se beneficiaron con movilidad escolar</t>
  </si>
  <si>
    <t>EL presupuesto Total Programado del proyecto (incluye TODAS las Poblaciones)
$133.055.225.087
'Los proyectos de inversión de la SED benefician a todas las poblaciones</t>
  </si>
  <si>
    <t>100% (correspondiente a 21,059 con atención integral y 22,114 con modelos flexibles)</t>
  </si>
  <si>
    <t>21,059 estudiantes beneficiados con atención integral y 22,114 con modelos flexibles</t>
  </si>
  <si>
    <t>EL presupuesto Total Programado del proyecto (incluye TODAS las Poblaciones)
$15.150.445.966
'Los proyectos de inversión de la SED benefician a todas las poblaciones</t>
  </si>
  <si>
    <t>100% (correspondiente a 41,851 estudiantes)</t>
  </si>
  <si>
    <t>41,851 estudiantes se beneficiaron con educación inicial integral</t>
  </si>
  <si>
    <t>EL presupuesto Total Programado del proyecto (incluye TODAS las Poblaciones)
$18.229.125.453
Los proyectos de inversión de la SED benefician a todas las poblaciones</t>
  </si>
  <si>
    <t>100% (correspondiente a 78,075 estudiantes)</t>
  </si>
  <si>
    <t xml:space="preserve">78,075 estudiantes beneficiados con Jornada Unica </t>
  </si>
  <si>
    <t xml:space="preserve">
Presupuesto total programado del proyecto (incluye TODAS las poblaciones
$16.221.610.095
'Los proyectos de inversión de la SED benefician a todas las poblaciones</t>
  </si>
  <si>
    <t>100% (correspondiente a 266,380 estudiantes)</t>
  </si>
  <si>
    <t>266,380  estudiantes beneficiados con Uso del tiempo escolar</t>
  </si>
  <si>
    <t>Presupuesto total programado del proyecto (incluye TODAS las poblaciones
$16.777.402.033
'Los proyectos de inversión de la SED benefician a todas las poblaciones</t>
  </si>
  <si>
    <t>100% (correspondiente a 60,459 estudiantes)</t>
  </si>
  <si>
    <t xml:space="preserve">1    Apoyar y acompañar a 270 colegios en el desarrollo y fortalecimiento de las competencias básicas, técnicas, tecnológicas y socioemocionales de los estudiantes de 10° y 11° 2    Apoyar y acompañar a 160 colegios en la implementación del programa distrital de orientación socio-ocupacional para asegurar el desarrollo integral de los estudiantes.
</t>
  </si>
  <si>
    <t>60,459 estudiantes beneficiados con el programa de Desarrollo Integral de la Educacion Media</t>
  </si>
  <si>
    <t>Presupuesto total programado del proyecto (incluye TODAS las poblaciones)
$19.358.220.552
'Los proyectos de inversión de la SED benefician a todas las poblaciones</t>
  </si>
  <si>
    <t xml:space="preserve">
El acumulado desde el mes de enero 2017 de situaciones detectadas como de alto riesgo en la línea 106 con activación de ruta es de: 993 casos, de los cuales han recibido respuesta efectiva: 663 equivalente al 58.97% del porcentaje incremental con respecto a la línea de base.
* Mediante el espacio Educativo: en 469 Instituciones Educativas DIstritales (IED) nuevas, se implementa el componente acompañarte. y se conforman 522 grupos promotores de la convivencia.
*A través de los grupos promotores del componente "Acompañarte" 6.288 estudiantes conocen la línea 106 como espacio de escucha, intervención psicosocial, soporte en situaciones de crisis, con la participación de 7.264 estudiantes nuevos  a los que se compartió la estrategia de difusión de la línea 106 con piezas comunicativas digitales.
* En el periodo reportado se ha terminado de ejecutar el componente acompañarte en 494 IED.
* Gestión de Programas y Acciones de interes en salud pública: en 435 Instituciones Prestadoras de Salud (IPS) se desplegó estrategia de difusión de la línea 106 a través piezas comunicativas digitales, luego de realizar 244 acciones de seguimiento se encontró que en 222 se ha implementado satisfactoriamente. 
* 1.785 Profesionales de las IPS conocen la línea 106. 
* A 2.331 profesionales de las IPS se les socializa la línea 106 como herramienta de promoción de salud mental. 
* Se apoya la realización de 41 jornadas de salud mental con una cobertura de 3.217 personas que conocen la línea 106. 38 casos enviados desde la línea 106 a través del formato de canalización de rutas, de ellos: 7 con respuestas efectivas, 2 programadas, 4 en trámite, 1 rechazada, y 17 sin asignar. [Últimos datos preliminares disponibles en el sistema de información con corte a noviembre 30 de 2017]</t>
  </si>
  <si>
    <t xml:space="preserve">
Teniendo en cuenta el indicador de la acción, se realizó el cambio en la unidad de medida de la meta correspondiente a cada vigencia, por lo anterior se solicta a la SDP, avale esta modificación. 
Respecto a los avances y logros alcanzados para la vigencia 2017, se aclara que las acciones reportadas y el cumplimiento del indicador se reportan con fecha de corte a noviembre 30 de 2017,teniendo en cuenta que los datos correspondientes al mes de diciembre se encuentran en proceso de consolidación y depuración. Por lo anterior, es importante precisar que con las acciones realizadas a diciembre se cumpliría la meta.</t>
  </si>
  <si>
    <t>37.7%</t>
  </si>
  <si>
    <t>Respecto a los avances y logros alcanzados para la vigencia 2017, se aclara que las acciones reportadas y el cumplimiento del indicador se reportan con fecha de corte a noviembre 30 de 2017,teniendo en cuenta que los datos correspondientes al mes de diciembre se encuentran en proceso de consolidación y depuración. Por lo anterior, es importante precisar que con las acciones realizadas a diciembre se cumpliría la meta.</t>
  </si>
  <si>
    <t>A través de la ejecución del proyecto de inversión 1186 – Atención Integral en Salud, desde los espacios de vida cotidiana y los componentes de gobernanza y programas de acciones de interés en salud pública se desarrollaron las siguientes acciones: 
* 12.071 familias con orientación en la estrategia AIEPI comunitario, temas de vacunación, lactancia materna, alimentación complementaria, higiene, manipulación de alimentos, signos de alarma, prevención accidentes a cuidadores de menores de 5 años.
*  1.253 niños y niñas menores de 5 años con identificación de desnutrición aguda y con activación de rutas de atención para atención por parte de salud y de servicios sociales.
*  456 niños y niñas menores de 5 años con recuperación de su estado nutricional.
*  711 mujeres gestantes con bajo peso para la edad gestacional con seguimiento y canalizadas a servicios sociales.
*  Se diseñó e implementó el plan de choque contra la mortalidad por desnutrición en 14 unidades de prestación de servicios de salud de la red pública distrital.
* Se realizó jornada de cualificación en el tratamiento intrahospitalario de la desnutrición aguda dirigido a profesionales de los hospitales de la red pública con el apoyo del Ministerio de Salud y Protección Social con la asistencia de más de 300 profesionales de la salud.
*  Desde el componente de Programas y Acciones de Interés en Salud Pública se caracterizaron 916 IPS públicas y privadas, brindando orientación técnica en clasificación y seguimiento nutricional e identificación de la desnutrición aguda moderada y/o severa.   [Últimos datos preliminares disponibles en el sistema de información con corte a noviembre 30 de 2017]</t>
  </si>
  <si>
    <t xml:space="preserve">
Dentro de los logros más relevantes para esta meta se tienen:
*  A partir del 2017 se reactivó el proceso para la implementación de la estrategia Instituciones Amigas de la Mujer y la infancia (IAMI) en 433 IPS públicas y privadas.
* Se capacitaron 41 profesionales en estrategias de lactancia materna. 
* Desde el espacio vivienda, se abordó 3.434 seguimientos a familias con orientación y promoción de la lactancia materna.
* 732 madres comunitarias con orientación en alimentación infantil saludable y lactancia materna.
* Se participa durante todo el año en la Mesa Regional de Lactancia Materna, espacio creado para diseñar estrategias de promoción y apoyo a la lactancia materna en el Distrito Capital y se inicia el proceso para reglamentar de manera oficial este espacio a nivel Distrital y Departamental.
* 54 grupos prioritarios con gestantes y lactantes realizando acciones de promoción de la lactancia materna, con la participación de 335 gestantes y lactantes.
* 63 acciones itinerantes como aporte a la promoción de la lactancia materna, con la participación 10.409 mujeres 8.086 hombres. 
* 122 grupos con iniciativas comunitarios incluyendo la lactancia materna como un hábito de alimentación saludable, con la participación de 1.967 mujeres, 103 hombres.  
* De manera conjunta con la Mesa Regional se lidera el III Congreso Internacional de Lactancia Materna celebrado los días 29,30 y 31 de agosto 2017, con la participación de al menos 500 profesionales de la salud.
* Se elaboran los lineamientos técnicos para el proyecto “Bogotá Unida por la Lactancia Materna” cuyo propósito es implementar en las IPS públicas y privadas las estrategias IAMI, Salas Amigas de la Familia Lactante, fortalecer las salas de extracción de leche materna y los procesos de consejería.  [Últimos datos preliminares disponibles en el sistema de información con corte a noviembre 30 de 2017]</t>
  </si>
  <si>
    <t>Número de casos de muerte materna en el periodo actual en las localidades donde se concentra el 70% de los casos - numero de casos de muerte materna en el periodo anterior de las localidades donde se concentra el 70% de los casos
____________________________________________________________
Número de casos de mortalidad materna en el periodo anterior de las localidades donde se concentra el 70% de los casos 
X 100</t>
  </si>
  <si>
    <t>Desde la Secretaria Distrital de Salud en el marco del Plan de Intervenciones Colectivas, bajo la Estrategia de Salud Urbana, se han implementado acciones integradas en los diferentes Espacios de Vida y Procesos Transversales, durante el año 2017 de la siguiente manera:
* Desde el Espacio Vivienda se caracterizaron 16.159 familias con 1.121 gestantes de bajo peso remitidas por SISVAN de las cuales se intervinieron 605, realizando acciones de: Información educación y comunicación frente a salud de la gestante y su recién nacido en temas relacionados entre otros con: Consumo adecuado de micronutrientes, consecuencias del bajo peso, prevención de la morbilidad materna, signos y síntomas de alarma en la gestación, lactancia materna, educación en los cuidados del recién nacido en el hogar, fortalecimiento de hábitos saludables y cuidados de recién nacido y de la familia a través de la estrategia AIEPI, orientación en métodos anticonceptivos modernos para garantizar ampliación de periodos intergenésicos. 
* Desde el espacio educativo se abordaron 471 instituciones educativas (IED) nuevas, y se continua en 1.491 IED con la implementación del componente AMARTE, donde se realizaron 1.963 sesiones de grupo conversacional a 14.779 estudiantes en donde se abordaron temas relacionados con salud sexual y reproductiva, incluyendo sentencia C 355 (Ver tabla cobertura componente Amarte), así como la promoción de líneas de apoyo como: Línea 106, Psicoactiva 018000-112439, Línea purpura 018000 – 112112439, página web de la Secretaría.  
* De la misma manera, se adelantaron procesos de sensibilización a 54 grupos prioritarios en gestantes y lactantes (n=303), con énfasis en identificación de signos y síntomas de alarma, adherencia al control prenatal, realizados por las Subredes Integrada de Servicios de Salud (SISS). En el Espacio Público fueron abordados un total de 115 grupos, colectivos, redes y organizaciones comunitarias, adelantando procesos de concertación de acuerdos e iniciativas de trabajo relacionados con la protección de la gestación y de los recién nacidos.   En implementación del ejercicio de construcción, implementación y evaluación de iniciativas comunitarias, con desarrollo de 122 planes de acción estratégicos en implementación, 38 evaluados a partir de grupos focales.  [Últimos datos preliminares disponibles en el sistema de información con corte a noviembre 30 de 2017]</t>
  </si>
  <si>
    <t xml:space="preserve">Como parte de las acciones para impactar en la meta se mantiene y fortalece las estrategias desarrolladas durante el año 2017 desde diferentes Espacios de Vida Cotidiana y Procesos Transversales, en el marco del Plan de Intervenciones Colectivas así:
En el Espacio Vivienda, fueron implementadas acciones en 20.239 familias, realizando actividades orientadas a la promoción y mantenimiento de la salud de 3.365 mujeres gestantes y el cuidado de 1.437 recién nacidos, a través de la concertación, seguimiento y evaluación de planes familiares que incorporan compromisos de autocuidado y cuidado mutuo de la salud.  Adicionalmente, desde el componente de gestión del riesgo fueron identificadas 342 mujeres gestantes sin control AJ7prenatal, de las cuales 309 fueron canalizadas efectivamente a los servicios de salud para activación de Ruta Integral de Atención (RIA Materno Perinatal). De igual forma se identificaron 10 recién nacidos sin consulta de control y seguimiento en el programa de atención del recién nacido (siete primeros días de vida) de los cuales 4 fueron canalizados y 158 recibieron atención efectiva.
Para el Espacio Educativo fueron implementadas acciones del Componente Amarte de la Estrategia Sintonizarte en 471 instituciones educativas,  abordando los ejes temáticos integrales estipulados dentro del Plan Decenal de Salud Pública para la Dimensión Prioritaria de Sexualidad, Derechos Sexuales y Derechos Reproductivos.
De manera particular los grupos prioritarios a través de la orientación en salud a  gestantes  fortalecen los procesos de identificación de signos y síntomas de alarma y adherencia al control prenatal., logrando:
* Sensibilización conjunta con los docentes frente a la importancia del Proyecto de Educación para la Sexualidad y Construcción de Ciudadanía (PESCC), evidenciando el riesgo frente a maternidad y paternidad temprana, prevención de abuso y violencia sexual y violencia de género.
*Se fortalecieron conceptos relacionados con sexualidad, sexo, género, derechos sexuales y derechos reproductivos, así como en la modificación de mitos  en relación a la sexualidad.
*En grupos prioritarios las gestantes y lactantes asisten con su pareja para trabajar temas como métodos anticonceptivos, control prenatal, alimentación saludable entre otros.   [Últimos datos preliminares disponibles en el sistema de información con corte a noviembre 30 de 2017]
</t>
  </si>
  <si>
    <r>
      <t xml:space="preserve">Desde la Secretaria Distrital de Salud en el marco del Plan de Intervenciones Colectivas, bajo la Estrategia de Salud Urbana, se han implementado acciones integradas en los diferentes Espacios de Vida y Procesos Transversales:
• Acciones de formación a "agentes" del Distrito en derechos sexuales y  derechos  reproductivos y prevención de la maternidad y la paternidad temprana, se lleva a cabo evento de sensibilización y socialización del Programa Distrital de Prevención y Atención de la Maternidad y Paternidad temprana, a 150 profesionales de los equipos operativos que implementan acciones integradoras en los Espacios de Vida (Espacios:  Educación, Vivienda,  Público, Trabajo), Proceso Transversales (Gestión de Programas y Acciones de Interés en Salud Pública, Vigilancia en Salud Pública, Gobernanza) y referentes de Gestión del Riesgo Individual  de las Subredes. 
• A través de la Estrategia Sintonizarte en el Espacio Educación, se desarrolla el componente “Amarte”, abordando 1904 instituciones educativas que priorizaron el tema de Sexualidad, Derechos Sexuales y Derechos Reproductivos.  Se desarrollan en este espacio 1.898 grupos conversacionales, con la participación de 30.134  estudiantes, que conocen y promueven los Derechos Sexuales y Reproductivos, se orientan acciones hacia la reducción del embarazo no planeado y el  conocimiento de la Sentencia C-355- 2006. Se realizaron 964 asesorías con la participación de 2.394 docentes. Se intervinieron 75 grupos prioritarios con orientación en salud y 54 grupos prioritarios para gestantes y lactantes. Se desarrollan 424 iniciativas de comunicación relacionadas con derechos y deberes en salud, autoestima, derechos sexuales y reproductivos, abuso y violencia sexual, construcción de relaciones de convivencia pacífica, estigma y discriminación, reconocimiento de derechos sexuales, mitos e inquietudes frente a su ejercicio en adolescentes y jóvenes, planificación familiar, control prenatal, cuidados del recién nacido, importancia de la lactancia materna, hábitos que promueven el autocuidado, prevención de la maternidad y paternidad temprana.
• Espacio Vivienda: Se caracterizaron 16.159 familias de las cuales 7.534 tienen integrantes, se implementaron acciones  12.348 familias con 6.488  adolescentes de 10 a 19 años en las cuales se realizan acciones orientadas a la prevención del embarazo a temprana edad, regulación de la fecundidad, fortalecimiento del proyecto de vida y ejercicio de los derechos sexuales y reproductivos. Se realizó seguimiento a 1.225 gestantes adolescentes con alto riesgo de embarazo subsiguiente. Se identificaron  45 adolescentes desescolarizados a quienes se  les activo la  ruta Intersectorial con Secretaría de Educación Distrital.
• Dentro del Proceso de Gestión de Programas y Acciones de Interés en Salud Pública, se realizan 816 asistencias técnicas a IPS (Públicas y Privadas) que requieren procesos de fortalecimiento de estrategias relacionadas con el suministro de métodos de regulación de la fecundidad,  seguimiento a mujeres en edad fértil, anticoncepción post evento obstétrico y estrategias encaminadas a la reducción de maternidad y paternidad temprana.
• En el Espacio Público fueron fortalecidas 137 organizaciones comunitarias interesadas en generar iniciativas relacionados con la promoción, apropiación y ejercicio de los Derechos Sexuales y Reproductivos y el fortalecimiento de los Servicios Integrales de Salud para Adolescentes y Jóvenes (SISAJ), surgen 145 planes estratégicos que se encuentran en implementación, se evaluaron  59 grupos con iniciativas comunitarias.
*Se realizaron 3 Jornadas Distritales de promoción de la salud en el Espacio Público con desarrollo de temas relacionados con embarazo no planeado.
*Se realizaron 147 Investigaciones epidemiológicas de campo (IEC) a gestantes adolescentes y 72 grupos focales, donde a partir del monitoreo de los nacidos vivos en mujeres menores de 24 años, se establece como criterios de priorización para el desarrollo de estas acciones. [Últimos datos preliminares disponibles en el sistema de información con corte a noviembre 30 de 2017]
</t>
    </r>
    <r>
      <rPr>
        <sz val="9"/>
        <color rgb="FFFF0000"/>
        <rFont val="Calibri"/>
        <family val="2"/>
      </rPr>
      <t/>
    </r>
  </si>
  <si>
    <t>Desarrollo de acciones colectivas y de comunicación para el abordaje integral de una sexualidad responsable, incentivando prácticas de autocuidado, así como el acceso oportuno al control prenatal en el marco del ejercicio de los derechos sexuales y reproductivos.</t>
  </si>
  <si>
    <t>• Las acciones desarrolladas para VIH se trabajan de manera transversal en los  diferentes espacios de vida cotidiana, con el fin de hacer un abordaje integral de ITS, de tal forma que el objetivo principal en las estrategias de los espacios estén encaminadas a la gestión del riesgo. 
• Dentro de las acciones desarrolladas en el año 2017 para el logro de la meta se encuentra, en el Espacio Vivienda, fortalecimiento técnico a los equipos, relacionados con la identificación y seguimiento de casos de gestantes con  diagnostico VIH.
• Implementación de acciones en 17.808 familias, en las cuales se identificaron 3.803 gestantes, y en 4.057 se han realizado acciones orientadas a la promoción de derechos sexuales y reproductivos y acceso a tamizaje en ITS en el control prenatal. 
• Se cuenta con 450 profesionales formados (cursos de Asesoría en prueba voluntaria APV y guías de Práctica Clínica GPC en VIH), por localidad. 823 asistencias técnicas realizadas en SSR en IPS, 8.185 pruebas rápidas de VIH realizadas por localidad.
• Desde nivel central se han entregado más de 600.000 unidades de condones masculinos  en espacios de sensibilización de prevención de ITS desarrollados en la Ciudad. (fuente consolidado almacén SDS).
• Se han realizado 8.185 pruebas rápidas de VIH, a través de la estrategia “Ponte a prueba” inmersa en las diferentes acciones del PSPIC.
• Información, educación y comunicación (IEC) se realizaron: 32 procesos de diseño y divulgación de información a nivel subred para las jornadas, campañas y actividades comunicativas en sexualidad responsable, 116 actividades en redes sociales, 3 en medios de comunicación y 31 piezas comunicativas. A nivel de la subred se realizaron 155 procesos de fortalecimiento de capacidades para las intervenciones del PSPIC con 4.294 participaciones del talento humano que opera en las localidades de la subred, distribuidas así: 467 del espacio educativo, 1475 de vivienda, 836 de público, 570 de trabajo, 950 de procesos transversales.
• Se realizaron en el espacio público 139 grupos con iniciativas comunitarias para promocionar los derechos sexuales y reproductivos con la participación de 1.574 mujeres, y 561 hombres; 140 iniciativas de grupos corresponden a organizaciones comunitarias y 58 iniciativas de grupos, corresponden a redes comunitarias.
• Se abordaron 433 instituciones educativas con el componente amarte donde se realizaron 1.602 grupos conversacionales, con 25.995 estudiantes y 905 asesorías a docentes en la estrategia amarte.
• 190 asistencias técnicas a UPGD  (Unidades Primarias generadoras de Datos) criticas en el fortalecimiento de la implementación del protocolo , definición operativa de caso, algoritmo de diagnóstico para VIH, importancia del seguimiento del evento para la toma de decisiones acorde al comportamiento,  ajustes de bases de datos, comportamiento del evento protocolos, notificación, revisión de ajustes,  seguimiento a la notificación.  [Últimos datos preliminares disponibles en el sistema de información con corte a noviembre 30 de 2017]</t>
  </si>
  <si>
    <t>Durante el año 2017, desde el Espacio Público, se realizaron 179 grupos nuevos de iniciativas comunitarias concertados, 132 iniciativas comunitarias implementadas  de las cuales  se evaluaron 47. La población que participó en las iniciativas comunitarias realizadas y fueron fortalecidas en apropiación de prácticas en AIEPI comunitario fueron: 2.344 personas, 265 líderes comunitarios, 127 organizaciones y/o redes sociales en salud.
Mediante las estrategias desarrolladas desde el Espacio Vivienda, se han identificado 14.115 familias con 6.895 niños y niñas menores de 1 año, en las cuales se implementó la estrategia para el abordaje integral de riesgos y daños relacionados con la infancia AIEPI comunitario, con la implementación de las prácticas: Fomentar la lactancia materna exclusiva, alimentación complementaria después de los 6 meses de edad, dar micronutrientes al niño, afecto, cariño y estimulación temprana, hay que vacunar a todos los niños, alimentación del niño enfermo en el hogar, buen trato y cuidado permanente de los niños, identificar signos de peligro, Saneamiento básico y llevar a los niños al odontólogo desde los primeros meses de edad, desarrollo psicomotor, caracterizar la estructura y dinámica familiar, consumo de Alimentación de acuerdo con el contexto geográfico y sociocultural, Promoción de alimentación saludables, Valorar las prácticas de consumo de alimentos (tipo de alimento, cantidad, calidad, inocuidad y frecuencia).  [Últimos datos preliminares disponibles en el sistema de información con corte a noviembre 30 de 2017]</t>
  </si>
  <si>
    <t>Dentro de las acciones desarrolladas en el año 2017 para el logro de la meta se encuentran:
• Desde el espacio Vivienda se viene interviniendo a 9.241 familias frente a la identificación, seguimiento y canalización de casos relacionados con ITS. 
• Desde gestión y programas en acciones en salud pública, se cuenta con 450 profesionales entrenados y capacitados en asesoría para prueba voluntaria y entrenamiento en pruebas rápidas, 823 asistencias técnicas realizadas en SSR en IPS y 59 seguimientos a gestantes con diagnostico de hepatitis B canalizadas por los equipos.
• Sensibilización  a los profesionales de la salud  y las familias gestantes frente a la importancia de la vacuna de hepatitis B en las primeras 24 horas del recién nacido
• 251 IPS que atienden parto de las cuales su totalidad cumplen con administración de vacuna de Hepatitis B en el recién nacido, 98. 989 dosis aplicadas, 129 IPS con Plan de acción implementado con seguimiento, 400 IPS con distribución de insumos y biológicos y 281 IPS que atienden partos con verificación del sistema de información.
• Para el espacio educativo se abordaron 460 instituciones educativas nuevas por el componente amarte donde se realizaron 1.601 grupos conversacionales con 25.500 estudiantes. 969 asesorías a docentes en la estrategia amarte.
• En el espacio Público se ejecutaron 132 iniciativas comunitarias en Derechos Sexuales y Reproductivos con temas como: Métodos para la regulación de la fecundidad, Sexualidad, Derechos sexuales y reproductivos, Prevención de Infecciones de Transmisión sexual (ITS).
• 29 acciones itinerantes con la participación de 8.136 personas y se fortalecieron mediante acciones colectivas a 97 Organizaciones y Redes en salud desarrollando 459 sesiones, abordando los siguientes temas: Métodos para la regulación de la fecundidad, sexualidad, derechos sexuales y reproductivos, prevención de Infecciones de Transmisión sexual (ITS).
• En el espacio trabajo 12.279 personas en Situación de Prostitución intervenidas en centros de escucha con actividades como: escucha activa, recorrido en calle, asesoría psicosocial, actividades lúdicas, seguimiento a casos. [Últimos datos preliminares disponibles en el sistema de información con corte a noviembre 30 de 2017]</t>
  </si>
  <si>
    <t>Desde la Subsecretaría de Salud Pública se mantuvieron  y fortalecieron varias estrategias para alcanzar la meta propuesta, a saber: 
• Fortalecimiento de la estrategia vacunación sin barreras en el 100% de IPS públicas y privadas del distrito.       
• Realización mensual del Comité Distrital, donde se socializa y establecen estrategias para el cumplimiento de los trazadores en la población menor y de un año de edad.
• Asistencia técnica en IPS con baja cobertura de vacunación y revisión de los componentes del PAI, estableciendo estrategias para el cumplimiento.
• Seguimiento estricto a la cohorte de recién nacidos de menores de un año y de 1 año de edad, de cada una de las IPS y EAPB en cada una de las localidades para asegurar el cumplimiento oportuno de la vacunación.
• Seguimiento   desde  las cuatro subredes prestadoras de servicios, a los menores de 1 año y de 1 año para cumplimiento al esquema de vacunación oportuna por equipo extramural que hace búsqueda de la población a través de las estrategias: casa-casa, seguimiento, jornadas de vacunación, entre otros, para administrar los biológicos requeridos, según edad y dosis establecidos por Lineamientos del Ministerio de Salud y Protección Social.
• Jornada de vacunación con Influenza para todos los niños y niñas de 6 a 23 meses de edad, adultos de 60 años y más, gestantes y población de riesgo.
• 4 jornadas de vacunación distritales, donde se intensificaron las acciones de información, educación y comunicación, lo que permitió captar la población sujeta y susceptible del programa, para iniciar, continuar y completar esquemas de vacunación para obtener coberturas de vacunación superiores al 95%.
• Verificación en terreno a través del Monitoreo Rápido de Coberturas (mayo 2017), se evidencia el cumplimiento del 92% para los biológicos pentavalente y polio en la población de 7 a 11 meses; para la población de un año de edad un cumplimiento por encima del 95% con todos los biológicos (Triple Viral 95.9%, Hepatitis A 95.8% y refuerzo de Neumococo 95%). [Últimos datos preliminares disponibles en el sistema de información con corte a noviembre 30 de 2017]</t>
  </si>
  <si>
    <t xml:space="preserve">En el marco del Plan de Intervenciones Colectivas – PIC, se realizaron actividades institucionales y colectivas a partir del nuevo modelo de atención en salud, desde los espacios de vida cotidiana  y componentes, en los cuales se han desarrollado las siguientes acciones:
Para el año 2017, desde el componente de Gestión de Programas y Acciones de Interés en salud Pública se han desarrollado acciones en las IPS públicas y privadas priorizadas en la localidad donde se realizaron: 908 asistencias técnicas.
En 170 instituciones CON SALA ERA, se formularon 70 planes de mejoramiento, y se realizaron 35 seguimientos.
Así mismo, se realizaron 370 asistencias técnicas en IPS con estrategia de SALA ERA, en las cuales se formularon 106 planes de mejoramiento y 30 seguimientos; además se realizaron 673 asistencias técnicas para atención integral en primera infancia y/o AIEPI, en las cuales se formularon 143 planes de mejoramiento y se realizaron 40 seguimientos. 
De 142 IPS públicas y privadas priorizadas que atienden partos: 115 IPS tienen implementadas estrategias de seguimiento a niños de bajo peso, prematuros o con factor de riesgo, 173 IPS tienen estrategias implementadas de seguimiento a pruebas de tamizaje: TSH, agudeza visual y agudeza auditiva. 
Se cualificaron en enfermedad respiratoria aguda a 1.171 trabajadores de salud,  173 IPS tienen estrategias implementadas de seguimiento a pruebas de tamizaje: TSH, agudeza visual y agudeza auditiva.  
En 383 instituciones prestadoras de servicios de salud programadas, se cualificaron en higiene de manos 1.586 trabajadores de salud y 156 en aislamiento, en 404 instituciones prestadoras de servicios de salud programadas. En 262 Instituciones Prestadoras de Servicios de Salud se implementó la estrategia salas ERA. 
En 381 IPS se fortaleció el proceso de implementación de las estrategias de mejora de higiene de manos y etiqueta de tos. [Últimos datos preliminares disponibles en el sistema de información con corte a noviembre 30 de 2017]
</t>
  </si>
  <si>
    <t xml:space="preserve">4353
</t>
  </si>
  <si>
    <t xml:space="preserve"> 1.184.406.578 
</t>
  </si>
  <si>
    <t xml:space="preserve">Promoción de la protección integral y proyectos de vida de los niños, las niñas y los adolescentes, a partir de su empoderamiento como sujetos de derechos y del fortalecimiento de la corresponsabilidad de la familia, la sociedad y el Estado, propiciando la consolidación de entornos protectores para los niños, niñas y adolescentes. </t>
  </si>
  <si>
    <t xml:space="preserve">Atención en  protección integral a niños, niñas y adolescentes en riesgo o situacion de vulneracion </t>
  </si>
  <si>
    <t>Numero de NNA beneficados en el programa Generaciones con Bienestar  inicialmente *4400 posteriomente adicion un total de *5700  incluida poblacion Etnica</t>
  </si>
  <si>
    <t xml:space="preserve">Generaciones con bienestar </t>
  </si>
  <si>
    <t xml:space="preserve">Brindar atencion a NNA entre las edad de 6 a 18 años, mediante el programa Generaciones con bienestar mediante el fortalecimiento de su proyecto de vida y prevencion de diferentes tipos de vulneracion mediante acciones ludico pedagogicas.  </t>
  </si>
  <si>
    <t xml:space="preserve"> 1.489.280.400 
</t>
  </si>
  <si>
    <t xml:space="preserve"> 254.522 
</t>
  </si>
  <si>
    <t>se</t>
  </si>
  <si>
    <t xml:space="preserve"> 145.890.997.388 
</t>
  </si>
  <si>
    <t xml:space="preserve"> 145.238.339.762 
</t>
  </si>
  <si>
    <t xml:space="preserve">Realizar procesos formativos y asesorías  personalizadas con familias de acuerdo con lo requerido.  </t>
  </si>
  <si>
    <t xml:space="preserve"> 125.336.752.319 
</t>
  </si>
  <si>
    <t>YADIRA SUSA</t>
  </si>
  <si>
    <t xml:space="preserve">yadira,susa@icbf.gov.co </t>
  </si>
  <si>
    <t>4102-1500-3-0-101 4102-1500-3</t>
  </si>
  <si>
    <t>Ubicación inicial  PROTECCION-ACCIONES PARA PRESERVAR Y RESTITUIR EL EJERCICIO INTEGRAL DE LOS DERECHOS DE LA NINEZ Y LA FAMILIA</t>
  </si>
  <si>
    <t>2338 NNA Fueron vinculados a proceso administrativo de restablecimiento de derechos, por violencia Sexual.</t>
  </si>
  <si>
    <t xml:space="preserve">198 NNA VCTIMAS DE CONFLICTO ARMADO, VINCULADOS A PROCESO ADMINISTRATIVO DE RESTABLECIMIENTO DE DERECHOS PARD. </t>
  </si>
  <si>
    <t xml:space="preserve">Formar a las adolescentes que asistan a las salas TIC de las casas de igualdad en promoción de derechos para las mujeres a travez de las herramientas TIC </t>
  </si>
  <si>
    <t xml:space="preserve">El presupuesto ejecutado no cuenta con una disriminacion especifica para mujeres adolescentes </t>
  </si>
  <si>
    <t xml:space="preserve">No se registra datos especfios de mujeres adolescentes para el periodo reportado </t>
  </si>
  <si>
    <t>Se fortalecio en el derecho a la participacion a 50 mujeres adolescente integrantes de la Instancia Escolar- Consejo estudiantil del IED Liceo Femenino Mercedes Nariño.</t>
  </si>
  <si>
    <t>Meta suma . Presupuesto global con reporte posterior.</t>
  </si>
  <si>
    <t>175. Fortalecimiento de los productos turísticos y de la cadena de valor del turismo de Bogotá</t>
  </si>
  <si>
    <t xml:space="preserve">
Capacitar 20000 prestadores de Servicios turísticos y conexos en cultura turística 
</t>
  </si>
  <si>
    <t>En el marco de la politica pública de infancia y adolescencia, el  IDT  ha adelantado acciones tendientes a fortalecer la cultura turística de la ciudad a través de jornadas de capacitación con universidades y colegios distritales  que forman parte del programa “Colegios Amigos del Turismo - CAT”, las cuales tienen como objetivo generar apropiación de ciudad desde la niñez, adolescencia y juventud y en general a la comunidad educativa con los padres de familia, acudientes y administrativos de los planteles, con el fin de garantizar el derecho al disfrute de la ciudad a través del conocimiento y reconocimiento de la riqueza cultural, patrimonial y de naturaleza que tiene Bogotá, en un contexto de respeto, valoración y sana convivencia con el territorio. 
Es así como en la vigencia 2017 el IDT adjudicó un contrato con Uniminuto, del cual se beneficiaron 353 Niños, niñas y adolescentes con el Programa Nacional de Colegios Amigos del Turismo</t>
  </si>
  <si>
    <t xml:space="preserve">
Presupuesto total meta: 
$1.054.446.547 del cual aproximadamente se destinará $47.505.215  para el desarrollo de esta accion en la vigencia 2017
</t>
  </si>
  <si>
    <t>353
118%</t>
  </si>
  <si>
    <t>01 Pilar Igualdad de Calidad de Vida
03 Pilar Construcción de Comunidad y Cultura Ciudadana
07 Eje transversal Gobierno Legítimo, fortalecimiento local y eficiencia</t>
  </si>
  <si>
    <t>759,917 estudiantes se beneficiaron con la prestación del servicio educativo</t>
  </si>
  <si>
    <t>Katerin Pacheco Reyes Enlace territorial - poblacional                                                                                                      Andrea Castro Hernandez Enlace Territorial Poblacional</t>
  </si>
  <si>
    <t>3203520306 - 3163704747</t>
  </si>
  <si>
    <t>katerin.pacheco@gobiernobogota.gov.co  -  andreacastroh75@gmail.com - katerinpacheco@hotmail.com</t>
  </si>
  <si>
    <t>Formación en el delito de trata de personas a Niños, Niñas y Adolescentes (NNA) desde un enfoque de prevención.</t>
  </si>
  <si>
    <t>Número de NNA formados para la prevención del delito de trata de personas.</t>
  </si>
  <si>
    <t>700 NNA</t>
  </si>
  <si>
    <t>900 NNA</t>
  </si>
  <si>
    <t>700 NNA FORMADOS EN PREVENCIÓN DEL DELITO DE TRATA DE PERSONAS</t>
  </si>
  <si>
    <t>900 NNA FORMADOS EN PREVENCIÓN DEL DELITO DE TRATA DE PERSONAS</t>
  </si>
  <si>
    <t>Construcción de una Bogotá que vive los Derechos Humanos</t>
  </si>
  <si>
    <t xml:space="preserve">
Formar 58.500 personas en escenarios formales e informales a funcionarios públicos, miembros de la policía, ciudadanos de grupos étnicos, religiosas y ciudadanía en general en DDHH para la paz y la reconciliación
</t>
  </si>
  <si>
    <t>El valor corresponde a la sumatoria de un (01) mes de honorarios de los profesionales de pedagogía y apoyo a la coordinación, $4.700.000 + $8.000.000, más valor actual de refrigerio sencillo para cada NNA $3.715, más valor de territorial $4.500.000 por nueve ( 9) meses. El costo por NNA formado es de aproximadamente 56.915</t>
  </si>
  <si>
    <t>Para lo que va corrido del P.D.D. se han realizado 562.191 viajes de acompañamiento de los 500.000 inicialmente planteados; esto hizó que se tuviera que solicitar el incremento de la meta, de manera tal que se mantenga la meta cuatrienio pero se disminuya el valor que se tenía inicialmente planteado para el programa pues ya se conoce el alcance del mismo y se espera poder plantear cifras más aterrizadas para las vigencias siguientes. De otro lado, la meta al inicio del año presentó diversos inconvenientes tales como:  1. Cuando se realizó la planeación de contratación del equipo se estimo que para finales de febrero estarían 112 guías contratados, sin embargo a mayo se contaba tan solo con 54 personas  y 2.El cumplimiento de la meta se vio afectado por el paro nacional de maestros que se desarrollo durante 15 días de los 21 días hábiles del mes de mayo y en el mes de junio se presentó el período vacacional de mitad de año.  Sin embargo, la consolidación del equipo para el último trimeste del año hizó que el programa estuviera mucho más posicionado en las Instituciones Educativas de la ciudad; adicionalmente como complemento a los viajes de acompañamiento en las epocas de receso estudiantil se lleva a cabo excursiones y otra serie de actividades complementarias que permiten que la meta se haya alcanzado y superado.</t>
  </si>
  <si>
    <t>Meta 4: Formar 800.000 personas en temas de seguridad vial.</t>
  </si>
  <si>
    <t>Durante la vigencia 2017,  se han  formado 135.730 personas en temas de seguridad vial en escenarios educativos, empresariales y campañas en vía.</t>
  </si>
  <si>
    <t>En lo que va corrido del P.D.D. la meta no solo ha sido alcanzada sino superada pues de los 26.500 vehículos de trasnporte especial escolar que es la meta cuatrienio se llevan revisados el 44,29% es decir 11.739 vehículos. Durante el año 2017 se realizaron 190 operativos relacionados con la revisión de los vehículos de transporte especial, escolar en las diferentes localidades de la ciudad en operativos puntuales y también mediante la citación a operativos masivos; de tal manera que se logró revisar 8.069, superando la meta establecida inicialmente en 7.000 y que luego fue incrmentada a 8.000, quedando al final del año con un cumplimiento de 100,86%, pues se impusieron 1.122 ordenes de comparendo y se inmovilizaron 350 vehículos.
Es relevante mencionar que la meta pactada se ha superado  obedeciendo el contexto de gestión realizada integralmente con todos los tipos de operativos, incluidos los masivos, los cuales en total aportaron como resultado en la vigencia 2017 la verificación de 2066 rodantes; contrastando esta cifra de 8069 rutas escolares revisadas por encima de la meta POA, es preciso mencionar que en el transcurso de enero a 31 de diciembre del presente por parte de Policía Metropolitana de Tránsito se cancelaron 34 operativos, lo cual nos indica una descompensación de resultados tanto en proyección de vehículos a revisar, así como en los cronogramas por dichas cancelaciones; no obstante y gracias a la gestión efectuada con los operativos masivos se logró alcanzar la meta y superar la meta planteada para la vigencia.</t>
  </si>
  <si>
    <t>Implementar 100% una estrategia de prevención del delito a través de intervenciones sociales y situacionales  y la promoción de la cultura ciudadana, en el marco del PISCJ (Plan integral de Seguridad, convivencia y Justicia)</t>
  </si>
  <si>
    <t>$876.000.000 (correspondiente al total del proyecto 7512)</t>
  </si>
  <si>
    <t xml:space="preserve">Los $3.143.750.000  del presupuesto programado corresponden al total de la asignación presupuestal para el proyecto de Seguridad y Convivencia en el Distrito Capital, meta de Prevención del Delito. El 30,5% corresponden a $960 millones de los contratos de prestación de servicios de 40 gestores de convivencia que realizan acompañamiento a Entornos Escolares.  
</t>
  </si>
  <si>
    <t>$554.766.712 (a 2017 correspondiente al total del proyecto 7512)</t>
  </si>
  <si>
    <t>Los $3.143.750.000  del presupuesto programado corresponden al total de la asignación presupuestal para el proyecto de Seguridad y Convivencia en el Distrito Capital, meta de Prevención del Delito. El 28,6% del presupuesto programado para la estrategia de prevención del delito ($900 millones) corresponde a la estructuración de la estrategia de CBT con población adolescente y joven</t>
  </si>
  <si>
    <t>Atender 400 jóvenes en conflicto con la ley a través del Programa Distrital de Justicia Juvenil Restaurativa
En 2017: 
Meta : 134 Adolescescentes
Meta alcanzada: 139</t>
  </si>
  <si>
    <t xml:space="preserve">Programa Distrital de Justicia Juvenil Restaurativa (PDJJR):
Línea 1. Principio de Oportunidad en suspensión de procedimiento a prueba:
- 46 casos en la Ruta de aplicación del Principio de Oportunidad en suspensión de procedimiento a prueba para que se otorgue el beneficio y sean remitidos al Programa Distrital de Justicia Juvenil Restaurativa. 
- 76 ofensores a quienes el Juez otorgo el Principio de Oportunidad en suspensión de procedimiento a prueba y se encuentran en atención.
- 68 Víctimas en atención.
- 12 ofensores egresados, de los cuales diez (10) casos fueron satisfactorios con cese de la acción penal y en atención post egreso, 2 casos se reanudó la acción penal, uno por inasistencia al programa y otro por reincidencia en la comisión del delito, casos de los que fueron atendidos en la prueba piloto y el Operador.
- 9 Victimas egresadas y en etapa post egreso.
Línea 2. Conciliación con enfoque restaurativo: Se fortaleció la conciliatón a cargo de la Fiscalía General de la Nación con el desarrollo de prácticas restaurativas, logrando que 25 víctimas y sus ofensores llegaran a un acuerdo conciliatorio con enfoque restaurativo.
Línea 3. Entornos Escolares: Bogotá fue escenario de la primera práctica restaurativa en entornos escolares que se realiza en el país y que busca dirimir conflictos, a través de la conciliación. Se lograron realizar 4 prácticas restaurativas. </t>
  </si>
  <si>
    <t xml:space="preserve">Meta plan:  Implementar el 100% del Modelo de Atención diferencial para adolescentes y jóvenes que ingresan al SRPA
Programado 2017:50%
Ejecutado 2017:50%
Porcentaje: 100%
Se construyó el modelo pedagógico de atención diferencial y restaurativo para adolescentes y jóvenes del sistema de responsabilidad penal con sanción privativa de la libertad, incluyendo las siguientes partes: avances en el marco jurídico, una aproximación a la situación de los adolescentes y jóvenes del SRPA, enfoques, componentes y fases del modelo pedagógico, y recomendaciones para la infraestructura de los CAE. 
</t>
  </si>
  <si>
    <t>Atender  a niños, niñas y adolescentes, en procesos de formación artística en el marco del programa de jornada única y tiermpo escolar.</t>
  </si>
  <si>
    <t>Número de atenciones a 61.900 niños, niñas y adolescentes en el marco del programa jornada única y tiempo escolar</t>
  </si>
  <si>
    <t>Número de atenciones a 52.900 niños, niñas y adolescentes en el marco del programa jornada única y tiempo escolar</t>
  </si>
  <si>
    <t>Número de atenciones a 56.100 niños, niñas y adolescentes en el marco del programa jornada única y tiempo escolar</t>
  </si>
  <si>
    <t>Número de atenciones a 51.269 niños, niñas y adolescentes en el marco del programa jornada única y tiempo escolar</t>
  </si>
  <si>
    <t>Se lograron 66.074 atenciones a niños, adolescentes y jóvenes que participan en procesos de formación artística, a través de:
-Arte en la escuela: se acompañó a 125 IED en los procesos de formación artística; 58.520 atenciones los colegios y CREA, mediante talleres de formación colectiva. Se prevé articulación con campos de saber propuestos por SED: Taller aprender-haciendo para expandir los saberes particulares.
Proyectos artísticos que derivan en investigaciones y procesos basadas en las artes y prácticas colaborativas.
-Emprende CREA: hubo 7.572 atenciones, se inició la consolidación de colectivos artísticos que participaron en las muestras artísticas realizadas en la Biblioteca Virgilio Barco, Parque Simón Bolívar y Navidad en Cantarrana.
-Laboratorio CREA: formación para diferentes poblaciones en pro de su reparación simbólica y la construcción de sentidos de vida.
Se desarrolló procesos de formación con: MinDefensa (artes plásticas y audiovisuales) y la Comunidad Emberá (CREA la Pepita, en danza y música Ancestral).
En desarrollo del Convenio con SM se atendieron 16 grupos de mujeres en las áreas de música, danza, teatro, artes plásticas, audiovisuales, en los CREA Castilla, Roma, Las Delicias, Cantarrana y Rafael Uribe.
Funcionan 18 CREA en 10 localidades: Usme: Cantarrana, Bosa: Naranjos, San Pablo, Kennedy: Castilla, Delicias y Roma, Fontibón: Villemar y Flores, Engativá: Villas del Dorado, Suba: Centro y La Campiña, Barrios Unidos: Santa Sofía y Doce de Octubre, Mártires: La Pepita, Rafael Uribe: Rafael Uribe
(será reemplazado por CREA Inglés), San Jóse y Ciudad Bolívar: Lucero Bajo y Meissen; con horario de atención de lunes a sábado de 7am a 7pm.
Se presentan mayor número de atenciones en los CREA: Rafael Uribe Uribe (8.637), Castilla (6.490), Villas del Dorado (5.828), San José (5.321), Cantarrana (5.157), Delicias (4.518) y Meissen (3.956).
Se adelantaron cuatro circuitos:
1. Muestra Artística CREA en la Biblioteca Virgilio Barco: 35 presentaciones, 470 artistas, 3.340 asistentes, 8 bandas musicales, 4 obras de teatro, 4 grupos de danza, 3 exposiciones de artes plásticas, 13 proyecciones audiovisuales y 30 obras literarias.
2. Festival CREA en el Parque Metropolitano Simón Bolívar: 71 presentaciones, 1.700 artistas y 6.989 asistentes. Hubo zonas artísticas: Área 51 (fusión de obras de todas las áreas artísticas), Plataforma de movimiento (Presentaciones de danza), Parchadero (disfrute de obras literarias infantiles y
juveniles), Nido de Kike (experiencias para la primera infancia), Laboratorio de creación (talleres para la familia), Cámara oscura (experiencias audiovisuales), Muro de grafiti.
3. Muestra Artística CREA en la Biblioteca Virgilio Barco: con la participación 18 CREA e Intervención de 7 espacios de la Biblioteca. Hubo 21 presentaciones, 580 artistas y 2.000 asistentes.
4. Navidad CANTARRANA 2017: 4 presentaciones, 42 artistas juveniles e infantiles, 1.957 asistentes y 3 grupos artísticos de la Secretaria de la Mujer.</t>
  </si>
  <si>
    <t xml:space="preserve">Lograr 81,000 atenciones a niños y niñas de primera infancia que disfrutan de experiencias artísticas en diferentes espacios de la Ciudad (encuentros grupales y espacios adecuados)
</t>
  </si>
  <si>
    <t>Número atenciones a niños y niñas en el programa de atención integral a la primera infancia.</t>
  </si>
  <si>
    <t>Sumatoria de atenciones realizadas por IDARTES.</t>
  </si>
  <si>
    <t>Número atenciones a 70.000 niños y niñas atendidos en el programa de atención integral a la primera infancia.</t>
  </si>
  <si>
    <t>Número atenciones a 71.000 niños y niñas atendidos en el programa de atención integral a la primera infancia.</t>
  </si>
  <si>
    <t>Número atenciones a 79.900 niños y niñas atendidos en el programa de atención integral a la primera infancia.</t>
  </si>
  <si>
    <t>Número atenciones a 81.000 niños y niñas atendidos en el programa de atención integral a la primera infancia.</t>
  </si>
  <si>
    <t>De una parte, a través de Encuentros grupales y Espacios adecuados en el ámbito institucional y familiar, se han realizado 39.779 atenciones a niñ@ de primera infancia que disfrutan de experiencias artísticas.
Se continúa trabajando articuladamente con la Secretaría de Integración Social (SDIS), pero adicionalmente se logró consolidar una alianza con el ICBF. Los jardines atendidos durante el I Sem., mediante la estrategia de Encuentros Grupales, pertenecían a la SDIS, para el II Sem. se amplió la cobertura a Jardines y Hogares Infantiles de ICBF de acuerdo con el cubrimiento en cada localidad, es decir; en localidades donde se ha abarcado el 100% de jardines de SDIS hemos extendido atención hacia jardines infantiles ICBF.
Dentro de la gestión intersectorial con SDIS, en el entorno familiar, se continúa el proceso de atención con el proyecto Cre¿Siendo en familia en donde se ha focalizado la participación de Idartes en la atención específica de madres gestantes y lactantes y con niños hasta los seis meses de edad.
En localidades de baja demanda, la oferta del Idartes se ha ampliado a jardines infantiles de ICBF con atención en encuentros, y se ha logrado articular la programación de Astrobebés, estrategia del Planetario de Bogotá en jardines de ICBF.
El trabajo ruralidad se ha enfocado a la atención con dupla de artistas, de esta manera se ha consolidado proceso en las Veredas Chorrillos de Suba, El Verjón en Chapinero, El Destino en Usme y Mochuelo Alto y Bajo en Ciudad Bolívar y en los diferentes corregimientos de Sumapaz.
A través de la estrategia de circulación y contenidos se realizaron 1.432 presentaciones de obras escénicas y experiencias artísticas, se alcanzaron 41.122 atenciones a niñ@s.
La estrategia de Circulación Artística esta conformada por tres equipos: AWANÁ, Artistas Itinerantes y Equipo de Montaje. Estos lograron consolidar cinco formatos artísticos para la escena: Concierto Experiencia, De Paseo, La Tortuguita, El Viaje de Pepe y Sonidos en Movimiento. Asimismo, implementaron y sistematizaron ocho experiencias artísticas: El Lápiz, Pintarratones, El Circo, Ciudad Imaginada, Ventus Ventanaes, La Granja de la Familia Rabanotti, Kassun Kassun e IN ¿ Aque, las cuales permiten su montaje en espacios alternativos según las necesidades de la población a atender. Y el Equipo de Montaje, consolidó el Banco de Fichas de Espacios para Eventos, además de implementar un protocolo de visita, montaje y desmontaje técnico de circuitos y eventos artísticos.
La oferta de circulación se logró movilizar a las 20 localidades de Bogotá, incluyendo zonas rurales. Cabe resaltar, que un proceso clave para el logro de estas acciones, fueron las sinergias que se establecieron con Cultura en Común - IDARTES, Teatro El Parque, Proyecto CREA, BIBLIORED, Biblioteca JMSD, Jardín Botánico de Bogotá, Cinemateca Distrital, SDE, SDIS, Organización Visión Mundial, Gerencia de Literatura y Fundación AEIOTÜ.</t>
  </si>
  <si>
    <t>Número de atenciones a 69.109 niños, niñas y adolescentes en el marco del programa jornada única y tiempo escolar</t>
  </si>
  <si>
    <t>Número de atenciones a 70.000 niños, niñas y adolescentes en el marco del programa jornada única y tiempo escolar</t>
  </si>
  <si>
    <t>Número de atenciones a 30.000 niños, niñas y adolescentes en el marco del programa jornada única y tiempo escolar</t>
  </si>
  <si>
    <t>Número de atenciones a 21.017 niños, niñas y adolescentes en el marco del programa jornada única y tiempo escolar</t>
  </si>
  <si>
    <t>A diciembre 31 de 2017 se atendieron 69.109 niños, niñas y adolescentes. Además de las 191.276 sesiones de clase de los centros de interés en deporte y actividad física ejecutadas, de los acompañamientos a diferentes instituciones educativas por medio de 47 monitores deportivos y las sesiones de clase de los 16 semilleros deportivos, los estudiantes participaron en 83 festivales deportivos de habilidades específicas, 53 festivales deportivos intramurales y festivales deportivos inter IED y en 27 exhibiciones, charlas y/o clínicas deportivas.
Se atendieron 102 Instituciones Educativas Dsitritales.</t>
  </si>
  <si>
    <t>Número de atenciones a 1.179 niños, niñas y adolescentes en el marco del programa jornada única y tiempo escolar</t>
  </si>
  <si>
    <t>Número de atenciones a 68 niños, niñas y adolescentes en el marco del programa jornada única y tiempo escolar</t>
  </si>
  <si>
    <t>El IDPC mediante su programa Civinautas atendio en la vigencia 2017 a 1.221 niños, niñas y adolescentes de 9 Instituciones Educativas Distritales: Antonio Nariño (88), Carlos Arango (73), Clemencia de Caycedo (60), Gustavo Restrepo (110), Técnico Industrial Piloto (472), La Palestina (66), Manuela
Beltrán sede A y sede B (220), Porfirio Barba Jacob (55) y Colegio Rafael Uribe Uribe (77). Los colegios atendidos se encuentran ubicados en las siguientes localidades: Kennedy, Teusaquillo, Tunjuelito, Rafael Uribe, Engativa y Bosa.</t>
  </si>
  <si>
    <t>Atender 88,000 niños, niñas y adolescenestes en el marco del programa jornada
única y tiempo escolar</t>
  </si>
  <si>
    <t>Número de atenciones a 17.600 niños, niñas y adolescentes en el marco del programa jornada única y tiempo escolar</t>
  </si>
  <si>
    <t>Número de atenciones a 15.918 niños, niñas y adolescentes en el marco del programa jornada única y tiempo escolar</t>
  </si>
  <si>
    <t>El Proyecto Escolar de la OFB atendió durante la vigencia 20.213 niños y jóvenes en 31 Instituciones Educativas Distritales llevando a cabo diferentes actividades academicas y artisiticas.</t>
  </si>
  <si>
    <t>Meta 1: Vincular al modelo pedagógico a 8938 niños, niñas y adolescentes en situación de calle, en riesgo de habitabilidad en calle y en condiciones de fragilidad social, para la protección y restitución de sus derechos</t>
  </si>
  <si>
    <t>Meta 3: Atender Integralmente a 621 Niñas, Niños y Adolescentes en riesgo de explotación sexual comercial se vinculan a la oferta del Idipron.</t>
  </si>
  <si>
    <t>Meta 4:  Atender a 813 niñas, niños y adolescentes en riesgo de estar en conflicto con la ley se vinculan a la oferta preventiva del Idipron</t>
  </si>
  <si>
    <t xml:space="preserve">Adecuar,  mantener y proveer a 20 Unidades de Protección Integral y dependencias mejoras en su infraestructura y tecnología,  así como diferentes servicios para su operación.     
Intervenir 0,5 Unidades de Protección Integral y dependencias Para mejoramiento de infraestructura y con lo indicado en el Plan de Manejo y Mejoramiento de la infraestructura.                                           </t>
  </si>
  <si>
    <t>Niños, niñas y adolescentes participando en procesos de educación ambiental</t>
  </si>
  <si>
    <t xml:space="preserve">En el 2017 el centro de interés  ha promovido la participación de 1.009 niños, niñas y jóvenes para posibilitar experiencias que permita construir su posición ética y critica frente a la realidad ambiental y social de la cual hacen parte.   El centro de interés se considera como estrategia pedagógica centrada en la exploración, la investigación y la curiosidad de los niños, niñas y adolescentes, sobre las situaciones ambientales del territorio. En ese sentido, desde el Jardín Botánico de Bogotá, se establecieron los Espacios de Profundización Ambiental, para fortalecer los procesos formativos basados en el entorno y aportar a los proyectos transversales de las instituciones educativas participantes.
La ruta metodológica planteada, se estructuró desde los ejes temáticos de territorio, diversidad biológica – cultural y sostenibilidad ambiental. A partir de éstos, se buscó con los estudiantes la apropiación, construcción y generación de conocimientos significativos, acorde a su contexto, aportando en el reconocimiento de la biodiversidad y la conservación del territorio y los diferentes ecosistemas del Distrito Capital, buscando promover la exploración, la indagación y el desarrollo de competencias para la reflexión y la crítica frente a la toma de decisiones orientadas al mejoramiento de la calidad de vida, en función de lograr la apropiación del territorio desde una visión sistémica y holística.
</t>
  </si>
  <si>
    <t>niños niñas y adolescentes participando en  acciones de educación ambiental</t>
  </si>
  <si>
    <t>Niños, niñas y adolescentes participando en acciones de educación ambiental</t>
  </si>
  <si>
    <t># de NNA participando en Acciones de Educación ambiental</t>
  </si>
  <si>
    <t>Participar 317500 ciudadanos en acciones de educación ambiental</t>
  </si>
  <si>
    <t>Participar 337500 ciudadanos en acciones de educación ambiental</t>
  </si>
  <si>
    <t>Participar 357500 ciudadanos en acciones de educación ambiental</t>
  </si>
  <si>
    <t>Participar 37200 ciudadanos en acciones de educación ambiental</t>
  </si>
  <si>
    <t>Participación de 262.098 niños, niñas y adolescentes en actividades de educación ambiental durante el año 2017</t>
  </si>
  <si>
    <t>Participación, educación y comunicación para la sostenibilidad ambiental del D. C.</t>
  </si>
  <si>
    <t>*Se registró durante 2017 la participación de 262.098 niños, niñas y adolescentes en actividades de educación ambiental, disgregados por su contexto de ejecución, en donde 118.533 participaron en las actividades realizadas desde las Aulas Ambientales y 143.565 en las 20 localidades de Bogotá. 
* Para las columnas R,S,T,U los valores corresponden a la meta proyecto de inversión que incluye la atención a todos los grupos poblacionales presentes en el D.C. y no solo a la atención prestada a niños, niñas y adolescentes, por lo cual no se precisa el porcentaje de avance del indicador. Atención a demanda de la ciudadania.
* Las metas contempladas en este proyecto de inversión son  globales y estan dirigidas a todos los grupos poblacionales de Bogotá atendidos por la SDA, por tal razón no es posible especificar un rubro presupuestal para la atención de la  población de niños, niñas y adolescentes presente en el D.C.</t>
  </si>
  <si>
    <t xml:space="preserve">Diseñar e implementar lsa dos Rutas Integrales de atenciones así: Ruta Integral de atenciones para la Primera Infancia, y la  Ruta Integral de atenciones para la Infancia y Adolescencia.
</t>
  </si>
  <si>
    <t xml:space="preserve">40 % de las  Rutas Integrales de atenciones diseñas e implementadas </t>
  </si>
  <si>
    <t xml:space="preserve">30 % de las  Rutas Integrales de atenciones diseñas e implementadas </t>
  </si>
  <si>
    <t>Meta creciente
La acción aporta al cumplimento del eje 1 y el eje tres de la política, el presupuesto es el mismo para las dos acciones</t>
  </si>
  <si>
    <t>Ana Rodríguez Tous Subdirección para la Infancia</t>
  </si>
  <si>
    <t>arodriguezt@sdis.gov.co</t>
  </si>
  <si>
    <t>Meta creciente
La meta para 2017 era de 58234 niños y niñas</t>
  </si>
  <si>
    <t xml:space="preserve">Durante el 2017 , se atendieron 5.826 niños, niñas y adolescentes  en situación o riesgo de trabajo infantil. Se avanzó en la activación de rutas para la atención integral, en articulación interinstitucional e intersectorial, logrando la participación de familias en procesos de sensibilización, formación en artes y oficios, informática, comunicación y tecnología como herramientas para el trabajo y el mejoramiento de la calidad de vida. Fortalecimiento de la identificación y atención de niñas, niños y adolescentes en situación de trabajo infantil en 16 localidades a través de los Centros Amar y la Estrategia Móvil.
</t>
  </si>
  <si>
    <t>Meta creciente
Para esta acción se invirtió el 20% del total programado para la meta</t>
  </si>
  <si>
    <t xml:space="preserve">Este presupuesto se comparte con la acción de consejo de niños y niñas.
El presupuesto ejecutado para el año 2017 fue de 581.556.789 </t>
  </si>
  <si>
    <t xml:space="preserve">198%
</t>
  </si>
  <si>
    <t>4774  niños, niñas  y adolescentes víctimas y afectados por el conflicto armado atendidos a traves de la Estrategia atrapasueños.</t>
  </si>
  <si>
    <t xml:space="preserve">Para el año 2017 se dinamizaron y fortaleciaron  20 consejos de niñas, niños y adolescentes en 19 localidades en los que participaron un total 
308 niñas, niños y adolescentes que participaron en los Consultivos Locales. La dinamización se realizó mediante la difusión de la línea técnica brindada por los profesionales vinculados para tal fin desde la SDIS.
</t>
  </si>
  <si>
    <t xml:space="preserve">Brindar asesoria técnica al talento humano vinculado a  los jardines infantiles públicos y privados, inscrtitos en el sistema integral  de registro de servicios sociales- SIRSS-, que la soliciten o requieren para dar cumplimiento de los estandares técnicos de educación inicial en la ciudad con el fin de lograr aumentar el porcentaje de cumplimiento de los estánderes en estas instituciones
</t>
  </si>
  <si>
    <t>Para el año 2017 la Subdirección para la Infancia brindo asesoría técnica  4454  personas vinculadas (Responsables del servicio, maestras y maestros, educadoras, profesionales interdisciplinarios) a  los jardines públicos y privados  que solicitaron orientación y acompañamiento técnica para la prestación del servicio de educación inicial desde el enfoque atención integral a la primera infancia. Dichas asesorías partieron de los contenidos de los Estándares Técnicos de Calidad para la Educación Inicial y se implementaron a través de asesorías  e individuales en temas específicos como: Asesorías en proceso pedagógico, organización y gestión del talento humano, ambientes adecuados y seguros,  nutrición y salubridad y proceso administrativo en el marco de la atención integral a la primera infancia.</t>
  </si>
  <si>
    <t>665 Niñas, niños, adolescentes habitantes en el contexto rural atendidos en el servicio</t>
  </si>
  <si>
    <t>1781 niños, niñas y adolescentes  con discapacidad y alteraciones en el desarrollo atendidos en los servicios que ofrece la Subdirección para la infancia</t>
  </si>
  <si>
    <t>2372 niños y niñas pertenecientes a grupos étnicos, atendidos en jardines infantiles</t>
  </si>
  <si>
    <t>4855 niños y niñas pertenecientes a  población víctima o afectada por el conflicto armado atendidos en en jardines infantiles</t>
  </si>
  <si>
    <t>Diseñar e implementar una metodología de monitoreo y seguimiento a la corresponsabilidad de las familias </t>
  </si>
  <si>
    <t>3279797 ext. 1004</t>
  </si>
  <si>
    <t>calavarezg@sdis.gov.co</t>
  </si>
  <si>
    <t>1/15/2017</t>
  </si>
  <si>
    <t>5/30/2020</t>
  </si>
  <si>
    <t>Indicador: Porcentaje de implementación de la metodología de seguimiento a la corresponsabilidad de las familias</t>
  </si>
  <si>
    <t>Indicador: (Sumatoria de fases o pasos implementados /Total de fases o pasos a implementar)*100</t>
  </si>
  <si>
    <t>01_Igualdad_ de Calidad_ de_ Vida_</t>
  </si>
  <si>
    <t>Desarrollo integral desde la gestación hasta la adolescencia</t>
  </si>
  <si>
    <t>Meta 2: Diseñar e implementar una metodología de monitoreo y seguimiento a la corresponsabilidad de las familias </t>
  </si>
  <si>
    <t>Se finalizo el diagnostico de la corresponsabilidad en los servicios sociales de Infancia SDIS. Se realizó la parametrizacion de  los procesos de cualificacion a Familias en armonia con la Ruta Integral de ATENCIONES. Se elaboró la metodologia de montoreo a la corresponsabilidad, el instrumento de recoleccion el cual se piloteo en campo  y se valido con equipo tecnicos  de SDIS, lo que permitipo elaborar un documento de lecciones aprendida y de ajustes requeridos para la implementacion final del instrumento.</t>
  </si>
  <si>
    <t>Para la videngia 2018, 2019, 2020 es necesario planear atapas adicionales de la elaboracion e implementacion de la metodologia que permitan hacer el ajuste al instrumento, una revalidacion del mismo y la implementacion parcial en los jardines infantiles de SDIS, para culminar con un implementacion total en los servicios de primera infancia de la SDIS.</t>
  </si>
  <si>
    <t>Porcentaje de Diseño e implementación de las fases de la ruta Integral de Atenciones.</t>
  </si>
  <si>
    <t xml:space="preserve">El presupuesto es el mismo de la Meta 1 </t>
  </si>
  <si>
    <t>Se alcanza el 33% programado consiguiendo la ariculación efectiva con 14 entidades de la administración distrital, local y nacional.</t>
  </si>
  <si>
    <t xml:space="preserve">Meta creciente
La acción aporta al cumplimento del eje 1 y el eje tres de la política, el presupuesto es el mismo para las dos acciones
El presupuesto es el mismo de la Meta 1 </t>
  </si>
  <si>
    <t>(Número de adolescentes  formados en los procesos de prevencion de VIF/total de adolescentes vinculados a los procesos de formación )X 100</t>
  </si>
  <si>
    <t>97.7%</t>
  </si>
  <si>
    <t xml:space="preserve">Meta creciente
Presupuesto programado para 2017.
El presupuesto corresponde a la totalidad de la meta y no se tiene el dato de lo correspondiente a la modalidad de Centros Proteger dentro de la Meta de Inversión. </t>
  </si>
  <si>
    <t>Contribuir con la nutrición de los niños y niñas mediante la entrega del 100 % de los apoyos alimentarios solicitados  para infancia y adolescencia</t>
  </si>
  <si>
    <t>Erwin Rodriguez</t>
  </si>
  <si>
    <t>Número de Apoyos alimentarios solicitados para infancia y adolescenciaentregados</t>
  </si>
  <si>
    <t>(Número de apoyos alimentarios entregados s para infancia y adolescencia /Número de apoyos alimentarios solicitados para infancia y adolescencia ) *100</t>
  </si>
  <si>
    <t>Meta constante
El porcentaje hace relación a la inversión en infancia y adolescencia
Se ajusta la redacción de la acción porque se limitaba a un servicio de infancia</t>
  </si>
  <si>
    <t>El  Lineamiento elaborado, hace referencia a la: Atención y Prevención de la Explotación Sexual Comercial de Niñas, Niños,  Adolescentes y personas con estados  Intersex menores de 18 Años en procesos de construcción de orientación sexual e identidad de género no hegemónica en el Distrito Capital.  En esta elaboración participaron profesionales de la SDIS, Secretaria de  Gobierno, Secretaría de Educación, IDIPRON e ICBF, y fue avalado por la Mesa de Identidad de Género y orientación sexual de la primera infancia, infancia y adolescencia.</t>
  </si>
  <si>
    <t>El presupuesto está organizado en función del talento humano que desarrolla las acciones y no de la elaboración del documento específico, razón por la cual no es posible conocer el porcentaje del presupuesto programado para la acción en mención.</t>
  </si>
  <si>
    <t>Se  logró para el año 2017 incluir efectivamente en el entorno educativo a 130 niños, niñas y adolescentes con discapacidad, que hacían parte de los servicios sociales de la entidad; de los cuales 42 son mujeres y 88 hombres. Estos resultados se logran gracias a los ejercicios de sensibilización y toma de conciencia, y alos seguimientos mensuales (por 6 meses) que realiza la SDIS; además de la articulación con la Secretaría de Educación del Distrito.
Se registraron un total de 26 casos fallidos en la inclusión de niños, niñas y adolescentes con discapacidad en el entorno educativo; los cuales se presentaron por: Desición de la familia, traslado a aula de apoyo pedagógico, cambio de colegio, dificultades para el transporte, cambio de domicilio, viaje, traslado de localidad, cambio de ciudad y porque la docente de apoyo no permite acompañamiento por parte de la SDIS. 
Iniciaron su proceso de inclusión un total de 186 niños, niñas y adolescentes con discapacidad; los cuales no se cuentan aun para la meta porque no ha finalizado el tiempo de seguimiento.</t>
  </si>
  <si>
    <t xml:space="preserve">
Esta actividad se incluye en el Plan de Acción para visibilizar el trabajo articulado entre la SDIS y la SED; no obstante, al ser una meta por demanda, el presupuesto es un aproximado.
Para el reporte de meta en 2017, se toma como 100% el total de 156 niños, niñas y adolescentes; de los cuales 130 fueron procesos exitosos y 26 procesos fallidos.</t>
  </si>
  <si>
    <t>La Secretaría Distrital de Integración Social, a través del Proyecto "Por Una Ciudad Incluyente y Sin Barreras", logró para el año 2017 atender a 1.551 niños, niñas y adolescentes con discapacidad en los servicios sociales Centros Crecer, Centro Renacer y Centros Avanzar; servicios por medio de los cuales se busca promover el desarrollo humano e inclusión social de niños, niñas y adolescentes con discapacidad, a través de la promoción, desarrollo y fortalecimiento de competencias que les permita alcanzar mayores niveles de independencia y socialización dentro de sus contextos familiar y social.
Los 1.551 niños, niñas y adolescentes con discapacidad atendidos, se distribuyen por sexo así: 585 mujeres y 966 hombres. Además, por curso de vida se distribuyen asi: 8 niños con discapacidad de la primera infancia, 823 niños y niñas en infancia y 720 adolescentes.</t>
  </si>
  <si>
    <t>Meta constante.
La magnitud anual de la meta se calcula de acuerdo a la capacidad instalada que se tiene en 2017.
El presupuesto programado se ajusta para niños, niñas y adolescdntes</t>
  </si>
  <si>
    <t xml:space="preserve">9.505 adolescentes entre los 14 y 17 años fueron informados en prevención de violaciones de derechos humanos, prevención de consumo de sustancias psicoactivas  SPA, prevención de maternidad y paternidad temprana, como estrategia para reducir los factores de riesgo de la población joven de la ciudad. </t>
  </si>
  <si>
    <t>Meta creciente
 El presupuesto es el total de la meta
No establece el porcentaje que dedicaron para la acciòn con infancia</t>
  </si>
  <si>
    <t>Es importante aclarar que, el proyecto dentro de las metas que apuntan a la Política Pública de Infancia y Adolescencia, tiene recursos destinados en los concepto de gasto para: Construcciones, Mejoramiento y adecuaciones a la Infraestrucutra, Asesorias y Consultorias y recurso Humano.</t>
  </si>
  <si>
    <t>72.808 niños, niñas, adolescentes y jóvenes formados o informados en derechos sexuales y reproductivos por los sectores que hacen parte del programa de prevención y atención en la maternidad y paternidad tempranas. (Secretaría de Gobierno, Secretaría de Planeación, Secretaría de Seguridad, Convivencia y Justicia, Secretaría de Cultura, Recreación y Deporte, Secretaría de Desarrollo Económico, Secretaría de la Mujer, Secretaría de Educación, Secretaría de Integración Social, Secretaría de Salud)</t>
  </si>
  <si>
    <t>Adicionalmente a lo anterior, las obras aquí proyectadas están sujetas a modificación por causas sobrevinientes de carácter técnico, jurídico o económico</t>
  </si>
  <si>
    <t xml:space="preserve">    </t>
  </si>
  <si>
    <t xml:space="preserve">Número de Apoyos alimentarios solicitados por el servicio creciendo en familias </t>
  </si>
  <si>
    <t>(Número de apoyos alimentarios entregados a  creciendo en familias /Número de apoyos alimentarios solicitados por el servicio creciendo en familias</t>
  </si>
  <si>
    <t>Catalina Fonseca</t>
  </si>
  <si>
    <t>cfonseca@participacionbogota.gov.co</t>
  </si>
  <si>
    <t>Formar 23.585  Ciudadanos en los Procesos de Participación</t>
  </si>
  <si>
    <t xml:space="preserve">Durante el año 2017 se realizaron dos procesos de formación con los Consejos Locales de Niños y Niñas en las localidades que lo   solicitaron: localidades de Bosa y Usaquen. EL  proceso de formación duró cuatro sesiones con una salida lúdica como cierre. Se desarrolló,  la línea de formación 123, por mi Bogotá,  líderada por la Gerencia de Escuela de Participación del IDPAC. Se beneficiaron aproximadamente 60 niños </t>
  </si>
  <si>
    <t xml:space="preserve">El presupuesto asignado se reportará según lo ejecutado, dado que es una atención que se brinda por demanda. y hasta el final de la vigencia se sabe cuánto del presupuesto se destino para la formación de los niños y niñas en el Consejo Consultivo.
El presupuesto programado corresponde al total del proyecto, que le apunta además  a otra meta, nosolo a "Formar a   10,000 ciudadanos. </t>
  </si>
  <si>
    <t>Durante el año 2017 se realzó asesoría técnica a las organizaciones sociales de la localidad de Rafael Uribe Uribe  y La Candelaria. Se acompañaron tres organizaciones sociales: Mi Colombia, Mujeres Guerreras y Buena Semilla. Para la presente vigencia se asesoró tecniamente con procesos de formación, acciones de fortalecimiento y acciones de promoción a dos (2) de estas organizaciones con las cuales se completó la ruta de fortalecimiento del IDPAC, estas organizaciones son:  Mi Colombia y Mujeres Guerreas, beneficiando aproximadamente 80 niños y niñas.</t>
  </si>
  <si>
    <t>El presupuesto asignado se reportará según lo ejecutado, dado que es una atención que se brinda por demanda. y hasta el final de la vigencia se sabe cuanto del presupuesto se destino en el fortalecimiento de las organizaciones que trabajan para los niños y niñas
El presupuesto programado corresponde al total del proyecto, que le apunta además  a otra meta, no solo  a:  "formar organizaciones de nuevas expresiones"</t>
  </si>
  <si>
    <r>
      <t xml:space="preserve">Porcentaje de exceso de peso en población escolar de 5 a 17 años
</t>
    </r>
    <r>
      <rPr>
        <sz val="10"/>
        <color indexed="10"/>
        <rFont val="Calibri"/>
        <family val="2"/>
        <scheme val="minor"/>
      </rPr>
      <t xml:space="preserve">
</t>
    </r>
  </si>
  <si>
    <r>
      <rPr>
        <sz val="10"/>
        <rFont val="Calibri"/>
        <family val="2"/>
        <scheme val="minor"/>
      </rPr>
      <t>Tasa del año objeto de analisis de las localidades donde se concentra el 54,6% 
de las muertes-tasa línea de base de las localidades donde se concentra el 54,6% 
de las muertes (2014)
_____________________________________________________________
Tasa meta proyectada para el año objeto de análisis de las localidades donde se 
concentra el 54,6% de las muertes - tasa línea de base de las localidades donde se 
concentra el 54,6% de las muertes (2014)
X el porcentaje programado de reducción de la meta proyectada para el año objeto de análisis</t>
    </r>
    <r>
      <rPr>
        <sz val="10"/>
        <color indexed="40"/>
        <rFont val="Calibri"/>
        <family val="2"/>
        <scheme val="minor"/>
      </rPr>
      <t xml:space="preserve">
                                             </t>
    </r>
  </si>
  <si>
    <r>
      <t>Cálculo de Tasa Específica de Fecundidad: 
Tasa Número de nacidos vivos en mujeres de 15 a 19 años / Mujeres estimadas DANE de 15 a 19 años * 1000 (Mujeres de 15 a 19 años)
La constante es proyectada al grupo de mujeres de 15 a 19 años y no sobre los nacidos vivos.</t>
    </r>
    <r>
      <rPr>
        <sz val="10"/>
        <color indexed="10"/>
        <rFont val="Calibri"/>
        <family val="2"/>
        <scheme val="minor"/>
      </rPr>
      <t xml:space="preserve">
</t>
    </r>
    <r>
      <rPr>
        <sz val="10"/>
        <rFont val="Calibri"/>
        <family val="2"/>
        <scheme val="minor"/>
      </rPr>
      <t>Medición de la meta:
Tasa de fecundidad en mujeres de 15 a 19 años actual - Tasa de fecundidad en mujeres de 15 a 19 años según linea de base / Tasa de fecundidad en mujeres de 15 a 19 años según linea de base * 100</t>
    </r>
  </si>
  <si>
    <t xml:space="preserve">Transmisión materna infantil de VIH
</t>
  </si>
  <si>
    <r>
      <t xml:space="preserve">Número de casos 
</t>
    </r>
    <r>
      <rPr>
        <sz val="10"/>
        <color indexed="10"/>
        <rFont val="Calibri"/>
        <family val="2"/>
        <scheme val="minor"/>
      </rPr>
      <t xml:space="preserve">
</t>
    </r>
  </si>
  <si>
    <r>
      <t>En el periodo reportado, el plan de intervenciones colectivas a través de acciones integradas desarrolladas por el espacio trabajo, ha cubierto a un total de 4.353</t>
    </r>
    <r>
      <rPr>
        <b/>
        <sz val="10"/>
        <color rgb="FFFF0000"/>
        <rFont val="Calibri"/>
        <family val="2"/>
        <scheme val="minor"/>
      </rPr>
      <t xml:space="preserve"> </t>
    </r>
    <r>
      <rPr>
        <sz val="10"/>
        <rFont val="Calibri"/>
        <family val="2"/>
        <scheme val="minor"/>
      </rPr>
      <t>niños y adolescentes trabajadores en el distrito, identificados en actividades económicas como reciclaje, ventas ambulantes, comercio, entre otros, con el objetivo de aportar en el proceso de desvinculación del trabajo infantil y promoción del trabajo adolescente protegido, realizando acompañamientos específicos que permitan el reconocimiento de las afectaciones del trabajo sobre la salud y desarrollo integral de los niños y adolescentes a través del fortalecimiento de habilidades para la vida.
También se desarrollaron 115 acciones colectivas en puntos de gran afluencia comercial como pasajes comerciales, puntos de concentración de venta ambulante, plazas de mercado en jornada diurna o nocturna, orientadas a sensibilizar a la población frente al trabajo infantil y sus implicaciones. 
Del total de niños, niñas y adolescentes trabajadores identificados por el sector, se ha logrado la desvinculación del 42.7% de los niños identificados, el 22.14% en adolescentes y en 8.7% se logró trabajo protegido en adolescentes. Lo anterior a través de la implementación de acciones integradas en las subredes, las cuales comprenden procesos de búsqueda activa e identificación en campo, acompañamientos, seguimientos y acciones colectivas. 
Dentro de las actividades contenidas para el cumplimiento de esta meta, se encuentra el seguimiento a los casos de desvinculación de niños y adolescentes intervenidos en proceso anteriores, encontrando que de 159 niños, niñas y adolescentes que habían sido desvinculados en proceso anteriores, el 28% reincidió en las peores formas de trabajo infantil.
La activación de ruta sectorial se realiza de acuerdo a las necesidades propias de las condiciones de salud o situación de riesgo identificada en los niños, niñas y adolescentes trabajadores; así como a procesos de aseguramiento en salud. Aquellos niños y adolescentes que son identificados con asistencia a los servicios de salud no se le realiza activación de ruta.   [Últimos datos preliminares disponibles en el sistema de información con corte a noviembre 30 de 2017]</t>
    </r>
  </si>
  <si>
    <r>
      <rPr>
        <sz val="10"/>
        <rFont val="Calibri"/>
        <family val="2"/>
        <scheme val="minor"/>
      </rPr>
      <t>Realizar procesos formativos, encuentros en el hogar y asesorías  personalizadas de acuerdo con lo requerido con los usuarios en los CDI familiar.</t>
    </r>
    <r>
      <rPr>
        <sz val="10"/>
        <color indexed="10"/>
        <rFont val="Calibri"/>
        <family val="2"/>
        <scheme val="minor"/>
      </rPr>
      <t xml:space="preserve"> </t>
    </r>
  </si>
  <si>
    <t xml:space="preserve">Se cuenta con lineamientos de salud mental definidos para la implementación de procesos de fortalecimiento de las pautas de crianza en el espacio vivienda,  en hogares comunitarios de bienestar y en instituciones educativas con padres de familia, en los cuales se integran acciones de promoción de la salud mental e identificación y transformación de prácticas de crianza. 
Desde el Espacio vivienda: Se desarrollan procesos de caracterización social y ambiental inicialmente en familias de UPS priorizadas y a partir del mes de abril en familias con riesgos de salud pública identificados a través de los sistemas de vigilancia epidemiológica. En ese sentido, se tiene un acumulado de 16.159 familias caracterizadas de las cuales 13.426 tienen niños, niñas y adolescentes entre 1 y 17 años. En  10.457 familias se aplicó el instrumento "Prácticas de Crianza" como pre test para identificar las prácticas de crianza, y con base en dicho instrumento se identificaron dificultades en las pautas de crianza en algunas de ellas.
Con el monitoreo y evaluación del plan familiar se identifica transformación de las pautas de crianza en 4.108 familias con niños, niñas y adolescentes entre 1 y 17 años intervenidas. Estas intervenciones han favorecido 9.576 padres, madres y cuidadores y 9.785 niños niñas y adolescentes.
Con los hogares comunitarios de bienestar se implementó la estrategia "Mi mascota verde y yo" en el marco de la cual se desarrolló la sesión de vínculos, afecto y valores en  531 HCB  con la participación de 613 madres comunitarias y 7.907 niños y niñas. Así mismo se desarrolló la sesión de Pautas de crianza en 637 HCB con la asistencia y participación de 754 madres comunitarias, y 7.524 niños y niñas. Complementariamente se llevaron a cabo 1.833 sesiones de AIEPI comunitario y en 648 de estas se integró el fortalecimiento de las pautas de crianza.
Desde el espacio educativo se adelantaron grupos conversacionales con padres y madres de familia de los colegios priorizados con los cuales se abordó el tema de pautas de crianza para el mejoramiento de las relaciones entre padres e hijos. Durante el año se adelantan 606 grupos conversacionales con la participación de 5.999 padres y madres de familia.  [Últimos datos preliminares disponibles en el sistema de información con corte a noviembre 30 de 2017]
</t>
  </si>
  <si>
    <t xml:space="preserve">Desde el espacio vivienda, se ha realizado seguimiento a 746 familias con niños y niñas escolares y adolescentes con exceso de peso.
Desde el espacio educativo, se ha intervenido 383 instituciones educativas públicas y privadas con equipos interdisciplinarios que ofrecen sesiones pedagógicas a estudiantes y docentes con temáticas de inclusión de hábitos de alimentación saludable y práctica de actividad física. [Últimos datos preliminares disponibles en el sistema de información con corte a noviembre 30 de 2017]
</t>
  </si>
  <si>
    <t>Los proyectos de inversión de la SED benefician a todas las poblaciones
2.564.102.944.565</t>
  </si>
  <si>
    <t xml:space="preserve">
Total población:  8938
Hombres: 5365
Mujeres: 3573
Hombres (8 a 13): 2613
Mujeres: (8 a 13): 2052
Hombres (14 a 17): 2752
Mujeres: (14 a 17): 1521</t>
  </si>
  <si>
    <t>Meta constante 
Total población:  141
Hombres: 29
Mujeres: 112
Hombres (8 a 13):2
Mujeres: (8 a 13): 16
Hombres (14 a 17): 27
Mujeres: (14 a 17): 96</t>
  </si>
  <si>
    <t xml:space="preserve">
Meta Creciente 
Total población:  621
Hombres: 305
Mujeres: 316
Hombres (8 a 13):199
Mujeres: (8 a 13): 215
Hombres (14 a 17): 106
Mujeres: (14 a 17): 101</t>
  </si>
  <si>
    <t>Meta Creciente 
Total población: 813
Hombres: 522
Mujeres: 291
Hombres (8 a 13): 25
Mujeres (8 a 13): 12
Hombres (14 a 17): 497
Mujeres: (14 a 17): 279</t>
  </si>
  <si>
    <t>Meta constante
Inversión Indirecta
Total población:  10513
Hombres: 6221
Mujeres: 4292
Hombres (8 a 13):2839
Mujeres: (8 a 13): 2295
Hombres (14 a 17): 3382
Mujeres: (14 a 17): 1997</t>
  </si>
  <si>
    <t>Los cupos varian según la demanda. 
Se cumplio con la meta programada para la vigencia 2017.</t>
  </si>
  <si>
    <t xml:space="preserve">Los cupos varian según la demanda. 
Durante el año 2017 se atendieron 5800 beneficiarios en los programas GENERACIONES ÉTNICAS CON BIENESTAR,GENERACIONES CON BIENESTAR Y GENERACIONES RURALES CON BIENESTAR EN ESTE SERVICIO SE ATENDIERON 100 NNA LOS CUALES NO SE REPORTARON EN EL INFORME CUALITATIVO DEL SMIA POR ESTA RAZON VARIA LA CIFRA. </t>
  </si>
  <si>
    <t xml:space="preserve">
</t>
  </si>
  <si>
    <t>Cupos permanentes Presupuesto Nacional
Del 1 de enero al 31 de diciembre de 2017 se  brindo atencion a la primera infancia a 248.447 a traves de las diferentes modalidades en los siguientes servicio: DESARROLLO INFANTIL EN MEDIO FAMILIAR  - FAMILIAR INTEGRAL, SERVICIO ESPECIAL PARA LA PRIMERA INFANCIA - INSTITUCIONAL INTEGRAL, HOGARES INFANTILES - INSTITUCIONAL INTEGRAL, CDI-  INSTITUCIONAL INTEGRAL, HCB FAMI-FAMILIAR TRADICIONAL, HCB TRADICIONAL- COMUNITARIO (T), HCB  AGRUPADOS -INSTITUCIONAL TRADICIONAL, HOGARES EMPRESARIALES - INSTITUCIONAL INTEGRAL, ATENCIÓN A NIÑOS HASTA LOS 3 AÑOS EN ESTABLECIMIENTOS DE RECLUSIÓN A MUJERES INTEGRAL.</t>
  </si>
  <si>
    <t xml:space="preserve">Cupos permanentes Presupuesto Nacional
ESTE HACE PARTE DE ASISTENCIA A LA PRIMERA INFANCIA  en atencion integral solo se toma los datos de cobertuta correspondientes a los serviciosDESARROLLO INFANTIL EN MEDIO FAMILIAR  - FAMILIAR INTEGRAL,HOGARES INFANTILES - INSTITUCIONAL INTEGRAL, CDI-  INSTITUCIONAL INTEGRAL la tencion fue de 55.390 NN. </t>
  </si>
  <si>
    <t xml:space="preserve">
</t>
  </si>
  <si>
    <t>Cupos permanentes Presupuesto Nacional
ESTE HACE PARTE DE ASISTENCIA A LA PRIMERA INFANCIA, DEL 1 DE ENERO AL 31 DE DICIEMBRE  DE 2017 SE BRINDO ATENCION A PRIMERA INFANCIA DE 74112 NN  enla MODALIDAD COMUNITARIA:  HCB FAMI-FAMILIAR TRADICIONAL
HCB TRADICIONAL- COMUNITARIO (T)
HCB  AGRUPADOS -INSTITUCIONAL TRADICIONAL</t>
  </si>
  <si>
    <t>Desarrollo de acciones colectivas y de comunicación para el abordaje integral de una sexualidad responsable, incentivando prácticas de autocuidado, así como el acceso oportuno al control prenatal en el marco del ejercicio de los derechos sexuales y reproductivos</t>
  </si>
  <si>
    <t xml:space="preserve">La entidad no reporta información acerca de este indicador. </t>
  </si>
  <si>
    <t>Dentro de las acciones desarrolladas en el año 2017 para el logro de la meta se encuentran:
• Con el espacio vivienda realizaron fortalecimiento técnico con los equipos de institucional de las 4 subredes, relacionados con la identificación, seguimiento y canalización de casos de gestantes con  diagnóstico de Sífilis. 
• En Gestión de Programas y Acciones de Interés en Salud Pública, se realizaron a la fecha 823 asistencias técnicas en SSR en 346 IPS, éstas se enfocaron a los eventos de interés es salud publica priorizados en la dimensión de sexualidad, derechos sexuales y derechos reproductivos, realizando formación de 450 profesionales en: cursos de APV y guías de Práctica Clínica GPC en Sífilis
• Desde nivel central se entregaron 600.000 unidades de condones masculinos en espacios de sensibilización de prevención de ITS desarrollados en la Ciudad. (fuente consolidado almacén SDS).
• Se implementaron acciones en 5.826 familias donde  se han realizado acciones orientadas a la promoción de derechos sexuales y reproductivos.
• Se han realizado 8.696 pruebas rápidas de sífilis, a través de la estrategia Ponte a prueba inmersa en las diferentes acciones del PSPIC.
• Acompañamiento a las subredes  para el abordaje de manera conjunta del seguimiento a los eventos relacionados con salud materna e infantil con el objetivo de mejorar el diagnóstico y tratamiento oportuno a las gestantes diagnosticadas con sífilis y sus parejas, aportando a disminución del riesgo de tener casos de sífilis congénita.
• Se abordaron 1.400  instituciones educativas con el componente Amarte donde se realizaron 1.898 grupos conversacionales con 30.058 estudiantes y 997 asesorías a docentes.  [Últimos datos preliminares disponibles en el Sistema de Información con corte a diciembre 31 de 2017].
Respecto a los avances y logros alcanzados para la vigencia 2017, se aclara que las acciones reportadas y el cumplimiento del indicador se reportan con fecha de corte a noviembre 30 de 2017,teniendo en cuenta que los datos correspondientes al mes de diciembre se encuentran en proceso de consolidación y depuración. Por lo anterior, es importante precisar que con las acciones realizadas a diciembre se cumpliría la meta.
Respecto a los avances y logros alcanzados para la vigencia 2017, se aclara que las acciones reportadas y el cumplimiento del indicador se reportan con fecha de corte a noviembre 30 de 2017,teniendo en cuenta que los datos correspondientes al mes de diciembre se encuentran en proceso de consolidación y depuración. Por lo anterior, es importante precisar que con las acciones realizadas a diciembre se cumpliría la meta.</t>
  </si>
  <si>
    <t>Se atendió a 1.940 adolescentes vinculados al Sistema de Responsabilidad Penal Adolescente a través de los Centros Forjar, en la modalidad de Libertad  Asistida/Vigilada y Prestación de Servicios a la Comunidad y apoyo a la Administración de Justica, mediante la intervención en los Procesos de Restablecimiento de Derechos aperturados por los Defensores de Familia del ICBF</t>
  </si>
  <si>
    <t xml:space="preserve">
Contribuir con la nutrición de los niños y niñas mediante la entrega del 100 % de los bonos para alimenos solicitados por el servicio creciendo en familias (incluye creciendo en familias rurales) </t>
  </si>
  <si>
    <t>Númerode atenciones integrales priorzadas para  la primera infancia con seguimiento niño a niño.</t>
  </si>
  <si>
    <t>La acción está programada para iniciar en 2018</t>
  </si>
  <si>
    <r>
      <t xml:space="preserve"> Durante el año 2017,  teniendo en cuenta los  ajuste a servicios, proyección nuevos criterios y refocalización de la población, s</t>
    </r>
    <r>
      <rPr>
        <sz val="11"/>
        <color indexed="8"/>
        <rFont val="Calibri"/>
        <family val="2"/>
        <scheme val="minor"/>
      </rPr>
      <t xml:space="preserve">e suministró el 78 % de los apoyos alimentario, equilibrados, adecuados e inocuos, </t>
    </r>
    <r>
      <rPr>
        <sz val="10"/>
        <color indexed="8"/>
        <rFont val="Calibri"/>
        <family val="2"/>
        <scheme val="minor"/>
      </rPr>
      <t>programados para infancia y adolescencia que benefició a un total de 37.333 niños, niñas y adolescentes</t>
    </r>
  </si>
  <si>
    <r>
      <t xml:space="preserve">(Total de niños, niñas y adolescentes con discapacidad incluidos  efectivamente en el entorno educativo / Total de niños, niñas y adolescentescon discapacidad identificados y remitidos al sistema educativo distrital) </t>
    </r>
    <r>
      <rPr>
        <sz val="10"/>
        <color indexed="10"/>
        <rFont val="Calibri"/>
        <family val="2"/>
      </rPr>
      <t xml:space="preserve"> *100</t>
    </r>
  </si>
  <si>
    <r>
      <t>Inclusión del 100% de  los adolescentes vinculados a los procesos desarrollados  marco de la ruta de prevención para Jóvenes (RPJ, )en las  acciones de prevención realizadas</t>
    </r>
    <r>
      <rPr>
        <sz val="10"/>
        <color indexed="10"/>
        <rFont val="Calibri"/>
        <family val="2"/>
      </rPr>
      <t>.</t>
    </r>
  </si>
  <si>
    <r>
      <t>Meta 1: Construir 13 Jardines Infantiles para la prestación del servicio de ámbito institucional a la primera infancia vulnerable de la ciudad
Meta 5: Realizar a 7 Jardines Infantiles el reforzamiento  estructural y/o restitución para la atención Integral a la primera infancia, en cumplimiento de la Norma Nsr-10. 
Meta 3: Construi</t>
    </r>
    <r>
      <rPr>
        <sz val="10"/>
        <rFont val="Calibri"/>
        <family val="2"/>
        <scheme val="minor"/>
      </rPr>
      <t>r 1 Centros Crecer</t>
    </r>
    <r>
      <rPr>
        <sz val="10"/>
        <color theme="1"/>
        <rFont val="Calibri"/>
        <family val="2"/>
        <scheme val="minor"/>
      </rPr>
      <t xml:space="preserve"> para personas con discapacidad menores de 18 años que cumplan con la normatividad vigente.
Meta7: Adecuar a 17 Centros Crecer a condiciones de ajuste razonable para atención de menores de 18 años con discapacidad.
</t>
    </r>
    <r>
      <rPr>
        <sz val="10"/>
        <rFont val="Calibri"/>
        <family val="2"/>
        <scheme val="minor"/>
      </rPr>
      <t xml:space="preserve"> Metas 12:  Avanzar en el 100% de etapa de preconstrucción para nuevos Jardines Infantiles  Meta 14: Avanzar en el 100% en la etapa de Preconstrucción para nuevo Centro Crecer para personas con discapacidad</t>
    </r>
  </si>
  <si>
    <t xml:space="preserve">Seguimiento al cumplimiento en 300 jardines de ámbito institucional  de por lo menos el 80% de de los requisitos de calidad de los servicios sociales.
</t>
  </si>
  <si>
    <t>Porcentaje jardines infantiles priorizados que cumplen con por lo menos el 80% de de los requisitos de calidad de los servicios sociales.</t>
  </si>
  <si>
    <t>(Número de jardines infantiles que cumplen con por lo menos el 80% de de los requisitos de calidad de los servicios sociales / Número de  jardines infantiles priorizados)*100</t>
  </si>
  <si>
    <t>_07_Eje_transversal_Gobierno_legítimo_fortalecimiento_local_y_eficiencia</t>
  </si>
  <si>
    <t>Transparencia, gestión pública y servicio a la ciudadanía</t>
  </si>
  <si>
    <t>Integración eficiente y transparente para todos</t>
  </si>
  <si>
    <t>Meta 3: Verificar que 300  Jardines  Infantiles de ámbito institucional cumplan Mínimo con el 80% de los requisitos de calidad de los servicios sociales.</t>
  </si>
  <si>
    <t xml:space="preserve">Durante el año 2017 se reportaron 287 Jardines Infantiles de la Secretaria Distrital de Integración Social que presentan un porcentaje igual o superior al 80% de cumplimientos de los lineamientos y estándares técnicos de educación inicial. </t>
  </si>
  <si>
    <t xml:space="preserve"> Durante el año 2017,  teniendo en cuenta los  ajuste a servicios, proyección nuevos criterios y refocalización de la población, se suministró el 84 % de los apoyos alimentario, programados para mujeres gestantes y famililias atendidas en los servicios de creciendo en familias, representados en bonos parara alimentos,que benefició a un total de 37.434 gesstantes y niños y niñas entre los 0 y 2 años de edad</t>
  </si>
  <si>
    <t>Para la vigecia se alcanzo el 33% del avance fisico de la meta, respecto al 40% programado, no logrando el total debido a la demoras en la designación de los representantes técnicos para la conformación de la mesa intersectorial para la infancia adlescencia.</t>
  </si>
  <si>
    <t>El presupuesto corresponde al total  programado y no esta desagregado para la población adolescente, es global.</t>
  </si>
  <si>
    <r>
      <t>En la vigencia 2017 se formaron</t>
    </r>
    <r>
      <rPr>
        <sz val="10"/>
        <rFont val="Calibri"/>
        <family val="2"/>
        <scheme val="minor"/>
      </rPr>
      <t xml:space="preserve"> 1059</t>
    </r>
    <r>
      <rPr>
        <sz val="10"/>
        <color rgb="FFFF0000"/>
        <rFont val="Calibri"/>
        <family val="2"/>
        <scheme val="minor"/>
      </rPr>
      <t xml:space="preserve">  </t>
    </r>
    <r>
      <rPr>
        <sz val="10"/>
        <color theme="1"/>
        <rFont val="Calibri"/>
        <family val="2"/>
        <scheme val="minor"/>
      </rPr>
      <t>estudiantes de los colegios priorizados por la Secretaría de Educación Distrital, en las localiades de Chapinero, Suba, Barrios Unidos, Teusaquillo, Candelaria, Santa Fe, Antonio Nariño, Sumapaz y Tunjuelito. Se implemento a través de la Estrategia Entornos Protectores y Territorios Seguros, la cual tiene como objetivo promover el derecho a una vida libre de violencias, mediante procesos de formación generadores de entornos protectores, desde el reconocimiento del ejercicio de los Derechos Humanos y de la construcción de relaciones democráticas tanto al interior de las familias como en la comunidad</t>
    </r>
  </si>
  <si>
    <t xml:space="preserve">El presupuesto corresponde a la totalidad de la meta y no se tiene el dato de lo correspondiente a la modalidad de Centros Proteger dentro de la Meta de Inversión. </t>
  </si>
  <si>
    <t>Ver Observaciones</t>
  </si>
  <si>
    <r>
      <t xml:space="preserve">Durante el 2017 se entregó un jardín infantil y se inició la construcción de dos más. De igual manera se avanzó en la gestión de la Entidad, para realizar la adjudicación de procesos de consultoría para los estudios, diseños y trámites de licencia de 10 jardines infantiles  superando ampliamente la meta programada para la vigencia.Con obras de reforzamiento estructural fueron entregados y puestos en funcionamiento 5 jardines
Se adelanta la ejecución del Jardín Infantil Rueda de Colores (Asovivir): </t>
    </r>
    <r>
      <rPr>
        <sz val="10"/>
        <rFont val="Calibri"/>
        <family val="2"/>
        <scheme val="minor"/>
      </rPr>
      <t>y el Principito (Avianca) los cuales están en etapa de construcción, y se proyecta su entrega en la vigencia 2018.</t>
    </r>
    <r>
      <rPr>
        <sz val="10"/>
        <color theme="1"/>
        <rFont val="Calibri"/>
        <family val="2"/>
        <scheme val="minor"/>
      </rPr>
      <t xml:space="preserve">
Se realizó la contratación de la consultoría para complementación de los Estudios y diseños existentes y trámite de permisos, para el reforzamiento del Jardín Infantil Rafael Pombo
Con respecto a la construcción del centro Crecer (discapacidad), se adjudicó la consultoría para los Estudios, diseños y trámite de licencia del centro en la localidad de Kennedy. Se adelantó el programa arquitectónico para la adecuación del centro adaptativo Crecer Mártires, Centro Crecer Lourdes y centro Crecer La Paz cuyas adecuaciones están en ejecución . Se realizó la contratación de Estudios, Diseños y tramite de licencia para el reforzamiento del centro Crecer Los Ángeles en la localidad de Engativa.
</t>
    </r>
  </si>
  <si>
    <t>39,687,013,666
Presupuesto para los años 2017 y 2018</t>
  </si>
  <si>
    <t xml:space="preserve"> Se atendió  a 78710  niñas y niños de primera infancia en los cupos ofertados en Jardines Infantiles con una apuesta pedagógica que responde a las características particulares para el desarrollo  de sus potencialidades y capacidades según el trascurrir vital.</t>
  </si>
  <si>
    <t xml:space="preserve">durante la vigencia 2017,se atendieron 50.900 beneficiarios a través de intervenciones educativas individuales y familiares que fortalecen las interacciones y las capacidades para educar, cuidar y proteger de madres, padres, cuidadores y agentes comunitarios  en los entornos hogar y espacio público, en la zona urbana de 19 localidades de la ciudad. Madres, padres, cuidadores y agentes comunitarios,  fueron  fortalecidos en sus capacidades para cuidar, educar y proteger a las niñas y niños en sus mil primeros días de vida, en los entornos hogar y espacio público. </t>
  </si>
  <si>
    <t>En el año 2017 Se formó un total de 1211 niños, niñas y adolescdntes así:  Un proceso de formación de estrategias de prevención con 600 niñas y niños entre los 6 a 13 años y 11 meses de edad sobre derechos, mecanismos de prevención de violencia y maltrato en las niñas, niños y adolescentes, formación en ciudadanía, convivencia y paz, proyecto de vida, mecanismos de denuncia y riesgos en entornos digitales (Sexting, Grooming, Sexortorsión y Cibebullyng)
un proceso de formación con 600 adolescentes de 14 a 17 años y 11 meses de edad en prevención de violencia intrafamiliar y sexual.</t>
  </si>
  <si>
    <t>Durante la vigencia 2017 se atendió el 100% de los casos remitidos tanto por las Comisarias de Familia de SDIS como por las Defensorías de Familia de ICBF, cumpliendo con la meta de atención. Este porcentaje correspondió a 896 niños, niñas y adolescentes  atendidos con medida de protección en Centros Proteger. Con relación a la meta del Proyecto de Inversion prevista en el Proyecto 1086, la oportunidad en la atención de los casos registró un indicador de 92.7 %, en coherencia con la normatividad vigente, superando en 12%  la meta  establecida para el 2017 que se proyectó inicialmente en el 80% de los casos. En este sentido, se logra la meta proyectada de oportunidad por encima del 100%</t>
  </si>
  <si>
    <t>Informacion de Embarazo</t>
  </si>
  <si>
    <t>PP: Presupuesto programado</t>
  </si>
  <si>
    <t>PE: Presupesuto ejecutado</t>
  </si>
  <si>
    <t>190929770AK11:AK14B119AK1AK11:AK46</t>
  </si>
  <si>
    <t xml:space="preserve">% del PP del plan de acción en PP de inversión: </t>
  </si>
  <si>
    <t xml:space="preserve">% del PE del plan de acción en PE de inversión: </t>
  </si>
  <si>
    <t xml:space="preserve">% del P.P de directos e indirectos embarazo en PP de inversión: </t>
  </si>
  <si>
    <t>% de P.E 1093 en P.E de inversión:</t>
  </si>
  <si>
    <t>% de P.P 1093 en P.P de inversión:</t>
  </si>
  <si>
    <t>% de P.P 1093 en plan de acción:</t>
  </si>
  <si>
    <t>% de P.E 1093 en plan de acción:</t>
  </si>
  <si>
    <t>Nominal</t>
  </si>
  <si>
    <t>IPC</t>
  </si>
  <si>
    <t xml:space="preserve">PP total de inversión 2016: </t>
  </si>
  <si>
    <t xml:space="preserve">PE total de inversión 2016: </t>
  </si>
  <si>
    <t xml:space="preserve">PP total de inversión 2017: </t>
  </si>
  <si>
    <t xml:space="preserve">PE total de inversión 2017: </t>
  </si>
  <si>
    <t xml:space="preserve">PP total de proyecto 1093 2016: </t>
  </si>
  <si>
    <t xml:space="preserve">PE total de proyecto 1093 2016: </t>
  </si>
  <si>
    <t xml:space="preserve">PP total de proyecto 1093 2017: </t>
  </si>
  <si>
    <t xml:space="preserve">PE total de proyecto 1093 2017: </t>
  </si>
  <si>
    <t xml:space="preserve">% del P.E de directos e indirectos embarazo en P.E de inversión: </t>
  </si>
  <si>
    <t>PP total 1093 SEGPLAN 2016:</t>
  </si>
  <si>
    <t xml:space="preserve">PE total 1093 SEGPLAN 2016: </t>
  </si>
  <si>
    <t xml:space="preserve">PP total 1093 SEGPLAN 2017: </t>
  </si>
  <si>
    <t xml:space="preserve">PE total 1093 SEGPLAN 2017: </t>
  </si>
  <si>
    <t xml:space="preserve">P.P de inversión directa 2016: </t>
  </si>
  <si>
    <t xml:space="preserve">P.E de inversión directa 2016: </t>
  </si>
  <si>
    <t xml:space="preserve">P.P de inversión directa 2017: </t>
  </si>
  <si>
    <t>P.E de inversión directa 2017:</t>
  </si>
  <si>
    <t>993 metas 1 y 2</t>
  </si>
  <si>
    <t>1003 meta 1</t>
  </si>
  <si>
    <t>1024 meta 1</t>
  </si>
  <si>
    <t>1077 meta 1</t>
  </si>
  <si>
    <t>982 meta 1</t>
  </si>
  <si>
    <t xml:space="preserve">% de ejecución 1093 2017: </t>
  </si>
  <si>
    <t>PP total proyectos directos e indirectos embarazo en SEGPLAN:</t>
  </si>
  <si>
    <t xml:space="preserve">PE total proyectos directos e indirectos embarazo en SEGPLAN: </t>
  </si>
  <si>
    <t>PP total del plan de accion en oficio:</t>
  </si>
  <si>
    <t>PE total del plan de accion en oficio:</t>
  </si>
  <si>
    <t>PE total del plan de accion en SEGPLAN:</t>
  </si>
  <si>
    <t>PP total del plan de accion en SEGPLAN:</t>
  </si>
  <si>
    <t>Poyectos y metas indirectos que no estan en el plan: 1187 meta 1, 1068 meta 1, 1069 metas 1 y 4 y 1072 meta 1.</t>
  </si>
  <si>
    <t>Proyectos con presupuestos muy bajos</t>
  </si>
  <si>
    <t>Poyectos y metas indirectos en el plan: 1186 metas 7, 13 y 14;  982 meta 3; 1070 meta 2; 1056 meta 1;  1049 meta 3 y 1093 metas 1, 2 y 3.</t>
  </si>
  <si>
    <t xml:space="preserve">% del P.P de directos e indirectos embarazo en P.P de plan de acción: </t>
  </si>
  <si>
    <t xml:space="preserve">% del P.E de directos e indirectos embarazo en P.E de Plan de accio{on: </t>
  </si>
  <si>
    <t>PP Indirectos restando 1093</t>
  </si>
  <si>
    <t>PE Indirectos restando 1094</t>
  </si>
  <si>
    <t>PP total proyectos directos e indirectos embarazo en 2016</t>
  </si>
  <si>
    <t>PP total proyectos directos e indirectos embarazo en 2017</t>
  </si>
  <si>
    <t>PE total proyectos directos e indirectos embarazo en 2017</t>
  </si>
  <si>
    <t>PE total proyectos directos e indirectos embarazo en 2016</t>
  </si>
  <si>
    <t>PP Plan de acción 2016</t>
  </si>
  <si>
    <t>PP Plan de acción 2017</t>
  </si>
  <si>
    <t>PE Plan de acción 2016</t>
  </si>
  <si>
    <t>PE Plan de acción 2017</t>
  </si>
  <si>
    <t>Total PP 1093</t>
  </si>
  <si>
    <t>Total PP Directos e Indirectos Embarazo</t>
  </si>
  <si>
    <t>ANEXO 2:  MATRIZ  PLAN DE ACCIÓN POLÍTICA PÚBLICA DE INFANCIA Y ADOLESCENCIA VIGENCIA 2017 -  ÉNFASIS EN EMBARAZO EN NIÑAS Y ADOLESCENTES</t>
  </si>
  <si>
    <t>PP total recursos de la nacion en oficio:</t>
  </si>
  <si>
    <t xml:space="preserve">PE total recursos de la nacion oficio: </t>
  </si>
  <si>
    <t>Real</t>
  </si>
</sst>
</file>

<file path=xl/styles.xml><?xml version="1.0" encoding="utf-8"?>
<styleSheet xmlns="http://schemas.openxmlformats.org/spreadsheetml/2006/main" xmlns:mc="http://schemas.openxmlformats.org/markup-compatibility/2006" xmlns:x14ac="http://schemas.microsoft.com/office/spreadsheetml/2009/9/ac" mc:Ignorable="x14ac">
  <numFmts count="16">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_-* #,##0\ &quot;€&quot;_-;\-* #,##0\ &quot;€&quot;_-;_-* &quot;-&quot;\ &quot;€&quot;_-;_-@_-"/>
    <numFmt numFmtId="165" formatCode="_-* #,##0.00\ _€_-;\-* #,##0.00\ _€_-;_-* &quot;-&quot;??\ _€_-;_-@_-"/>
    <numFmt numFmtId="166" formatCode="_-* #,##0\ _€_-;\-* #,##0\ _€_-;_-* &quot;-&quot;??\ _€_-;_-@_-"/>
    <numFmt numFmtId="167" formatCode="0.0%"/>
    <numFmt numFmtId="168" formatCode="#,##0\ _€"/>
    <numFmt numFmtId="169" formatCode="_-[$$-409]* #,##0.00_ ;_-[$$-409]* \-#,##0.00\ ;_-[$$-409]* &quot;-&quot;??_ ;_-@_ "/>
    <numFmt numFmtId="170" formatCode="&quot;$&quot;#,##0"/>
    <numFmt numFmtId="171" formatCode="#,##0_ ;\-#,##0\ "/>
    <numFmt numFmtId="172" formatCode="&quot;$&quot;\ #,##0"/>
    <numFmt numFmtId="173" formatCode="_(&quot;$&quot;\ * #,##0.00_);_(&quot;$&quot;\ * \(#,##0.00\);_(&quot;$&quot;\ * &quot;-&quot;??_);_(@_)"/>
    <numFmt numFmtId="174" formatCode="_-&quot;$&quot;* #,##0_-;\-&quot;$&quot;* #,##0_-;_-&quot;$&quot;* &quot;-&quot;??_-;_-@_-"/>
    <numFmt numFmtId="175" formatCode="0.00000000000E+00"/>
  </numFmts>
  <fonts count="50" x14ac:knownFonts="1">
    <font>
      <sz val="11"/>
      <color theme="1"/>
      <name val="Calibri"/>
      <family val="2"/>
      <scheme val="minor"/>
    </font>
    <font>
      <sz val="11"/>
      <color indexed="8"/>
      <name val="Calibri"/>
      <family val="2"/>
    </font>
    <font>
      <b/>
      <sz val="10"/>
      <name val="Calibri"/>
      <family val="2"/>
    </font>
    <font>
      <sz val="10"/>
      <name val="Calibri"/>
      <family val="2"/>
    </font>
    <font>
      <sz val="10"/>
      <name val="Arial"/>
      <family val="2"/>
    </font>
    <font>
      <sz val="9"/>
      <name val="Calibri Light"/>
      <family val="2"/>
    </font>
    <font>
      <b/>
      <sz val="36"/>
      <name val="Calibri"/>
      <family val="2"/>
    </font>
    <font>
      <b/>
      <sz val="9"/>
      <name val="Calibri Light"/>
      <family val="2"/>
    </font>
    <font>
      <u/>
      <sz val="9"/>
      <name val="Calibri Light"/>
      <family val="2"/>
    </font>
    <font>
      <b/>
      <sz val="10"/>
      <name val="Calibri Light"/>
      <family val="2"/>
    </font>
    <font>
      <sz val="11"/>
      <color theme="1"/>
      <name val="Calibri"/>
      <family val="2"/>
      <scheme val="minor"/>
    </font>
    <font>
      <u/>
      <sz val="8.0500000000000007"/>
      <color theme="10"/>
      <name val="Calibri"/>
      <family val="2"/>
    </font>
    <font>
      <sz val="9"/>
      <name val="Calibri"/>
      <family val="2"/>
      <scheme val="minor"/>
    </font>
    <font>
      <b/>
      <sz val="9"/>
      <name val="Calibri"/>
      <family val="2"/>
      <scheme val="minor"/>
    </font>
    <font>
      <b/>
      <sz val="9"/>
      <color theme="8" tint="-0.249977111117893"/>
      <name val="Calibri Light"/>
      <family val="2"/>
    </font>
    <font>
      <b/>
      <sz val="9"/>
      <color theme="8"/>
      <name val="Calibri Light"/>
      <family val="2"/>
    </font>
    <font>
      <b/>
      <sz val="9"/>
      <color theme="4" tint="-0.499984740745262"/>
      <name val="Calibri Light"/>
      <family val="2"/>
    </font>
    <font>
      <b/>
      <sz val="9"/>
      <color theme="8" tint="-0.249977111117893"/>
      <name val="Calibri Light"/>
      <family val="2"/>
      <scheme val="major"/>
    </font>
    <font>
      <sz val="9"/>
      <name val="Calibri Light"/>
      <family val="2"/>
      <scheme val="major"/>
    </font>
    <font>
      <sz val="10"/>
      <color theme="1"/>
      <name val="Calibri Light"/>
      <family val="2"/>
      <scheme val="major"/>
    </font>
    <font>
      <sz val="9"/>
      <color theme="1"/>
      <name val="Calibri Light"/>
      <family val="2"/>
    </font>
    <font>
      <sz val="9"/>
      <color rgb="FF7030A0"/>
      <name val="Calibri Light"/>
      <family val="2"/>
    </font>
    <font>
      <sz val="10"/>
      <name val="Calibri Light"/>
      <family val="2"/>
      <scheme val="major"/>
    </font>
    <font>
      <sz val="10"/>
      <color theme="1"/>
      <name val="Calibri"/>
      <family val="2"/>
      <scheme val="minor"/>
    </font>
    <font>
      <b/>
      <sz val="10"/>
      <name val="Calibri Light"/>
      <family val="2"/>
      <scheme val="major"/>
    </font>
    <font>
      <b/>
      <sz val="10"/>
      <color theme="1"/>
      <name val="Calibri Light"/>
      <family val="2"/>
      <scheme val="major"/>
    </font>
    <font>
      <sz val="10"/>
      <color theme="1"/>
      <name val="Arial"/>
      <family val="2"/>
    </font>
    <font>
      <sz val="10"/>
      <name val="Calibri"/>
      <family val="2"/>
      <scheme val="minor"/>
    </font>
    <font>
      <sz val="10"/>
      <color theme="1"/>
      <name val="Calibri"/>
      <family val="2"/>
    </font>
    <font>
      <u/>
      <sz val="10"/>
      <color theme="10"/>
      <name val="Calibri"/>
      <family val="2"/>
      <scheme val="minor"/>
    </font>
    <font>
      <sz val="10"/>
      <color rgb="FFFF0000"/>
      <name val="Calibri Light"/>
      <family val="2"/>
      <scheme val="major"/>
    </font>
    <font>
      <u/>
      <sz val="10"/>
      <name val="Calibri"/>
      <family val="2"/>
      <scheme val="minor"/>
    </font>
    <font>
      <b/>
      <sz val="12"/>
      <name val="Calibri Light"/>
      <family val="2"/>
      <scheme val="major"/>
    </font>
    <font>
      <b/>
      <sz val="11"/>
      <color theme="1"/>
      <name val="Calibri Light"/>
      <family val="2"/>
      <scheme val="major"/>
    </font>
    <font>
      <sz val="10"/>
      <color rgb="FFFF0000"/>
      <name val="Calibri"/>
      <family val="2"/>
      <scheme val="minor"/>
    </font>
    <font>
      <b/>
      <sz val="8"/>
      <name val="Calibri Light"/>
      <family val="2"/>
      <scheme val="major"/>
    </font>
    <font>
      <sz val="9"/>
      <color rgb="FFFF0000"/>
      <name val="Calibri"/>
      <family val="2"/>
    </font>
    <font>
      <sz val="11"/>
      <color rgb="FFFF0000"/>
      <name val="Calibri"/>
      <family val="2"/>
      <scheme val="minor"/>
    </font>
    <font>
      <sz val="10"/>
      <color indexed="8"/>
      <name val="Calibri"/>
      <family val="2"/>
      <scheme val="minor"/>
    </font>
    <font>
      <sz val="10"/>
      <color indexed="10"/>
      <name val="Calibri"/>
      <family val="2"/>
      <scheme val="minor"/>
    </font>
    <font>
      <sz val="10"/>
      <color indexed="40"/>
      <name val="Calibri"/>
      <family val="2"/>
      <scheme val="minor"/>
    </font>
    <font>
      <b/>
      <sz val="10"/>
      <color rgb="FFFF0000"/>
      <name val="Calibri"/>
      <family val="2"/>
      <scheme val="minor"/>
    </font>
    <font>
      <sz val="11"/>
      <name val="Calibri"/>
      <family val="2"/>
      <scheme val="minor"/>
    </font>
    <font>
      <u/>
      <sz val="8.0500000000000007"/>
      <name val="Calibri"/>
      <family val="2"/>
    </font>
    <font>
      <sz val="8"/>
      <name val="Arial"/>
      <family val="2"/>
    </font>
    <font>
      <sz val="11"/>
      <color indexed="8"/>
      <name val="Calibri"/>
      <family val="2"/>
      <scheme val="minor"/>
    </font>
    <font>
      <sz val="10"/>
      <color indexed="10"/>
      <name val="Calibri"/>
      <family val="2"/>
    </font>
    <font>
      <sz val="9"/>
      <color theme="1"/>
      <name val="Calibri"/>
      <family val="2"/>
      <scheme val="minor"/>
    </font>
    <font>
      <u/>
      <sz val="10"/>
      <name val="Calibri Light"/>
      <family val="2"/>
      <scheme val="major"/>
    </font>
    <font>
      <b/>
      <sz val="11"/>
      <color theme="1"/>
      <name val="Arial"/>
      <family val="2"/>
    </font>
  </fonts>
  <fills count="11">
    <fill>
      <patternFill patternType="none"/>
    </fill>
    <fill>
      <patternFill patternType="gray125"/>
    </fill>
    <fill>
      <patternFill patternType="solid">
        <fgColor theme="9"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rgb="FFFFFF00"/>
        <bgColor indexed="64"/>
      </patternFill>
    </fill>
    <fill>
      <patternFill patternType="solid">
        <fgColor theme="7" tint="0.79998168889431442"/>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rgb="FFFFC000"/>
        <bgColor indexed="64"/>
      </patternFill>
    </fill>
    <fill>
      <patternFill patternType="solid">
        <fgColor theme="5" tint="-0.249977111117893"/>
        <bgColor indexed="64"/>
      </patternFill>
    </fill>
  </fills>
  <borders count="34">
    <border>
      <left/>
      <right/>
      <top/>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style="medium">
        <color indexed="64"/>
      </right>
      <top style="medium">
        <color indexed="64"/>
      </top>
      <bottom style="medium">
        <color indexed="64"/>
      </bottom>
      <diagonal/>
    </border>
    <border>
      <left style="thin">
        <color rgb="FF000000"/>
      </left>
      <right style="thin">
        <color rgb="FF000000"/>
      </right>
      <top/>
      <bottom style="thin">
        <color rgb="FF000000"/>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3">
    <xf numFmtId="0" fontId="0" fillId="0" borderId="0"/>
    <xf numFmtId="0" fontId="11" fillId="0" borderId="0" applyNumberFormat="0" applyFill="0" applyBorder="0" applyAlignment="0" applyProtection="0">
      <alignment vertical="top"/>
      <protection locked="0"/>
    </xf>
    <xf numFmtId="165" fontId="10" fillId="0" borderId="0" applyFont="0" applyFill="0" applyBorder="0" applyAlignment="0" applyProtection="0"/>
    <xf numFmtId="41" fontId="10" fillId="0" borderId="0" applyFont="0" applyFill="0" applyBorder="0" applyAlignment="0" applyProtection="0"/>
    <xf numFmtId="44" fontId="10" fillId="0" borderId="0" applyFont="0" applyFill="0" applyBorder="0" applyAlignment="0" applyProtection="0"/>
    <xf numFmtId="164" fontId="10" fillId="0" borderId="0" applyFont="0" applyFill="0" applyBorder="0" applyAlignment="0" applyProtection="0"/>
    <xf numFmtId="0" fontId="4" fillId="0" borderId="0"/>
    <xf numFmtId="0" fontId="10" fillId="0" borderId="0"/>
    <xf numFmtId="9" fontId="1" fillId="0" borderId="0" applyFont="0" applyFill="0" applyBorder="0" applyAlignment="0" applyProtection="0"/>
    <xf numFmtId="9" fontId="10" fillId="0" borderId="0" applyFont="0" applyFill="0" applyBorder="0" applyAlignment="0" applyProtection="0"/>
    <xf numFmtId="9" fontId="4" fillId="0" borderId="0" applyFont="0" applyFill="0" applyBorder="0" applyAlignment="0" applyProtection="0"/>
    <xf numFmtId="43" fontId="1" fillId="0" borderId="0" applyFont="0" applyFill="0" applyBorder="0" applyAlignment="0" applyProtection="0"/>
    <xf numFmtId="173" fontId="10" fillId="0" borderId="0" applyFont="0" applyFill="0" applyBorder="0" applyAlignment="0" applyProtection="0"/>
  </cellStyleXfs>
  <cellXfs count="536">
    <xf numFmtId="0" fontId="0" fillId="0" borderId="0" xfId="0"/>
    <xf numFmtId="0" fontId="12" fillId="0" borderId="0" xfId="6" applyFont="1" applyAlignment="1"/>
    <xf numFmtId="0" fontId="13" fillId="0" borderId="0" xfId="6" applyFont="1" applyAlignment="1"/>
    <xf numFmtId="0" fontId="14" fillId="2" borderId="1" xfId="6" applyFont="1" applyFill="1" applyBorder="1" applyAlignment="1">
      <alignment horizontal="center" vertical="center" wrapText="1"/>
    </xf>
    <xf numFmtId="0" fontId="5" fillId="0" borderId="2" xfId="6" applyFont="1" applyBorder="1" applyAlignment="1">
      <alignment vertical="center"/>
    </xf>
    <xf numFmtId="0" fontId="5" fillId="0" borderId="2" xfId="6" applyFont="1" applyFill="1" applyBorder="1" applyAlignment="1">
      <alignment vertical="center"/>
    </xf>
    <xf numFmtId="0" fontId="5" fillId="0" borderId="3" xfId="6" applyFont="1" applyFill="1" applyBorder="1" applyAlignment="1">
      <alignment vertical="center"/>
    </xf>
    <xf numFmtId="0" fontId="5" fillId="0" borderId="3" xfId="6" applyFont="1" applyBorder="1" applyAlignment="1">
      <alignment vertical="center"/>
    </xf>
    <xf numFmtId="0" fontId="14" fillId="0" borderId="1" xfId="6" applyFont="1" applyBorder="1" applyAlignment="1"/>
    <xf numFmtId="0" fontId="15" fillId="3" borderId="2" xfId="6" applyFont="1" applyFill="1" applyBorder="1" applyAlignment="1">
      <alignment vertical="center"/>
    </xf>
    <xf numFmtId="0" fontId="15" fillId="3" borderId="3" xfId="6" applyFont="1" applyFill="1" applyBorder="1" applyAlignment="1">
      <alignment vertical="center"/>
    </xf>
    <xf numFmtId="0" fontId="14" fillId="0" borderId="4" xfId="6" applyFont="1" applyBorder="1" applyAlignment="1"/>
    <xf numFmtId="0" fontId="14" fillId="0" borderId="1" xfId="6" applyFont="1" applyBorder="1" applyAlignment="1">
      <alignment vertical="center"/>
    </xf>
    <xf numFmtId="0" fontId="14" fillId="0" borderId="1" xfId="6" applyFont="1" applyFill="1" applyBorder="1" applyAlignment="1"/>
    <xf numFmtId="0" fontId="16" fillId="0" borderId="2" xfId="6" applyFont="1" applyBorder="1" applyAlignment="1">
      <alignment vertical="center"/>
    </xf>
    <xf numFmtId="0" fontId="17" fillId="0" borderId="0" xfId="6" applyFont="1" applyAlignment="1">
      <alignment vertical="center"/>
    </xf>
    <xf numFmtId="0" fontId="18" fillId="0" borderId="0" xfId="6" applyFont="1" applyAlignment="1">
      <alignment vertical="center"/>
    </xf>
    <xf numFmtId="0" fontId="5" fillId="0" borderId="3" xfId="6" applyFont="1" applyBorder="1" applyAlignment="1"/>
    <xf numFmtId="0" fontId="12" fillId="4" borderId="0" xfId="6" applyFont="1" applyFill="1" applyBorder="1" applyAlignment="1"/>
    <xf numFmtId="0" fontId="12" fillId="0" borderId="0" xfId="6" applyFont="1" applyBorder="1" applyAlignment="1"/>
    <xf numFmtId="0" fontId="12" fillId="5" borderId="0" xfId="6" applyFont="1" applyFill="1" applyAlignment="1"/>
    <xf numFmtId="0" fontId="14" fillId="4" borderId="5" xfId="6" applyFont="1" applyFill="1" applyBorder="1" applyAlignment="1"/>
    <xf numFmtId="0" fontId="5" fillId="4" borderId="2" xfId="6" applyFont="1" applyFill="1" applyBorder="1" applyAlignment="1">
      <alignment vertical="center"/>
    </xf>
    <xf numFmtId="0" fontId="20" fillId="6" borderId="0" xfId="0" applyFont="1" applyFill="1" applyAlignment="1">
      <alignment vertical="center"/>
    </xf>
    <xf numFmtId="0" fontId="5" fillId="4" borderId="3" xfId="6" applyFont="1" applyFill="1" applyBorder="1" applyAlignment="1">
      <alignment vertical="center"/>
    </xf>
    <xf numFmtId="0" fontId="7" fillId="0" borderId="3" xfId="6" applyFont="1" applyBorder="1" applyAlignment="1">
      <alignment vertical="center"/>
    </xf>
    <xf numFmtId="0" fontId="21" fillId="0" borderId="3" xfId="6" applyFont="1" applyBorder="1" applyAlignment="1">
      <alignment vertical="center"/>
    </xf>
    <xf numFmtId="0" fontId="18" fillId="0" borderId="3" xfId="6" applyFont="1" applyBorder="1" applyAlignment="1">
      <alignment vertical="center"/>
    </xf>
    <xf numFmtId="0" fontId="18" fillId="0" borderId="3" xfId="6" applyFont="1" applyFill="1" applyBorder="1" applyAlignment="1">
      <alignment vertical="center"/>
    </xf>
    <xf numFmtId="0" fontId="8" fillId="0" borderId="3" xfId="6" applyFont="1" applyBorder="1" applyAlignment="1">
      <alignment vertical="center"/>
    </xf>
    <xf numFmtId="0" fontId="12" fillId="0" borderId="3" xfId="6" quotePrefix="1" applyFont="1" applyFill="1" applyBorder="1" applyAlignment="1">
      <alignment vertical="center"/>
    </xf>
    <xf numFmtId="0" fontId="12" fillId="0" borderId="3" xfId="6" applyFont="1" applyFill="1" applyBorder="1" applyAlignment="1">
      <alignment vertical="center"/>
    </xf>
    <xf numFmtId="0" fontId="5" fillId="4" borderId="3" xfId="6" applyFont="1" applyFill="1" applyBorder="1" applyAlignment="1"/>
    <xf numFmtId="0" fontId="19" fillId="4" borderId="3" xfId="0" applyFont="1" applyFill="1" applyBorder="1" applyAlignment="1">
      <alignment vertical="center" wrapText="1"/>
    </xf>
    <xf numFmtId="0" fontId="22" fillId="4" borderId="3" xfId="0" applyFont="1" applyFill="1" applyBorder="1" applyAlignment="1">
      <alignment vertical="center" wrapText="1"/>
    </xf>
    <xf numFmtId="0" fontId="23" fillId="4" borderId="3" xfId="0" applyFont="1" applyFill="1" applyBorder="1" applyAlignment="1">
      <alignment horizontal="left" vertical="center" wrapText="1"/>
    </xf>
    <xf numFmtId="0" fontId="23" fillId="4" borderId="3" xfId="0" applyFont="1" applyFill="1" applyBorder="1" applyAlignment="1">
      <alignment horizontal="center" vertical="center" wrapText="1"/>
    </xf>
    <xf numFmtId="0" fontId="23" fillId="4" borderId="3" xfId="0" applyFont="1" applyFill="1" applyBorder="1" applyAlignment="1">
      <alignment horizontal="left" vertical="top" wrapText="1"/>
    </xf>
    <xf numFmtId="0" fontId="27" fillId="4" borderId="3" xfId="0" applyFont="1" applyFill="1" applyBorder="1" applyAlignment="1">
      <alignment horizontal="left" vertical="top" wrapText="1"/>
    </xf>
    <xf numFmtId="0" fontId="27" fillId="4" borderId="3" xfId="0" applyFont="1" applyFill="1" applyBorder="1" applyAlignment="1">
      <alignment horizontal="center" vertical="center" wrapText="1"/>
    </xf>
    <xf numFmtId="0" fontId="22" fillId="4" borderId="3" xfId="0" applyFont="1" applyFill="1" applyBorder="1" applyAlignment="1">
      <alignment horizontal="center" vertical="center" wrapText="1"/>
    </xf>
    <xf numFmtId="0" fontId="19" fillId="0" borderId="0" xfId="0" applyFont="1" applyFill="1" applyBorder="1"/>
    <xf numFmtId="0" fontId="19" fillId="0" borderId="3" xfId="0" applyFont="1" applyFill="1" applyBorder="1"/>
    <xf numFmtId="0" fontId="0" fillId="0" borderId="0" xfId="0" applyFill="1" applyBorder="1"/>
    <xf numFmtId="0" fontId="2" fillId="0" borderId="3" xfId="0" applyFont="1" applyFill="1" applyBorder="1" applyAlignment="1"/>
    <xf numFmtId="0" fontId="3" fillId="0" borderId="3" xfId="0" applyFont="1" applyFill="1" applyBorder="1" applyAlignment="1"/>
    <xf numFmtId="0" fontId="2" fillId="0" borderId="3" xfId="0" applyFont="1" applyFill="1" applyBorder="1" applyAlignment="1">
      <alignment horizontal="left"/>
    </xf>
    <xf numFmtId="0" fontId="19" fillId="0" borderId="6" xfId="0" applyFont="1" applyFill="1" applyBorder="1"/>
    <xf numFmtId="0" fontId="22" fillId="0" borderId="0" xfId="0" applyFont="1" applyFill="1" applyBorder="1"/>
    <xf numFmtId="0" fontId="25" fillId="0" borderId="3" xfId="0" applyFont="1" applyFill="1" applyBorder="1" applyAlignment="1">
      <alignment horizontal="centerContinuous" vertical="center"/>
    </xf>
    <xf numFmtId="0" fontId="9" fillId="0" borderId="3" xfId="0" applyFont="1" applyFill="1" applyBorder="1" applyAlignment="1">
      <alignment horizontal="center" vertical="center" wrapText="1"/>
    </xf>
    <xf numFmtId="0" fontId="9" fillId="0" borderId="3" xfId="0" applyFont="1" applyFill="1" applyBorder="1" applyAlignment="1" applyProtection="1">
      <alignment horizontal="center" vertical="center" wrapText="1"/>
      <protection locked="0"/>
    </xf>
    <xf numFmtId="0" fontId="2" fillId="0" borderId="3" xfId="0" applyFont="1" applyFill="1" applyBorder="1" applyAlignment="1">
      <alignment horizontal="center" vertical="center" wrapText="1"/>
    </xf>
    <xf numFmtId="0" fontId="24" fillId="0" borderId="3" xfId="0" applyFont="1" applyFill="1" applyBorder="1" applyAlignment="1">
      <alignment horizontal="center" vertical="center" wrapText="1"/>
    </xf>
    <xf numFmtId="0" fontId="35" fillId="0" borderId="3" xfId="0" applyFont="1" applyFill="1" applyBorder="1" applyAlignment="1">
      <alignment horizontal="center" vertical="center" wrapText="1"/>
    </xf>
    <xf numFmtId="0" fontId="23" fillId="0" borderId="0" xfId="0" applyFont="1" applyFill="1" applyBorder="1"/>
    <xf numFmtId="0" fontId="23" fillId="0" borderId="3" xfId="0" applyFont="1" applyFill="1" applyBorder="1" applyAlignment="1">
      <alignment horizontal="center" vertical="center" wrapText="1"/>
    </xf>
    <xf numFmtId="0" fontId="23" fillId="0" borderId="3" xfId="0" applyFont="1" applyFill="1" applyBorder="1" applyAlignment="1">
      <alignment horizontal="center" vertical="center"/>
    </xf>
    <xf numFmtId="0" fontId="27" fillId="0" borderId="3" xfId="0" applyFont="1" applyFill="1" applyBorder="1" applyAlignment="1">
      <alignment horizontal="center" vertical="center" wrapText="1"/>
    </xf>
    <xf numFmtId="0" fontId="0" fillId="0" borderId="0" xfId="0" applyFill="1" applyBorder="1" applyAlignment="1">
      <alignment horizontal="center" vertical="center"/>
    </xf>
    <xf numFmtId="0" fontId="0" fillId="0" borderId="0" xfId="0" applyFill="1" applyBorder="1" applyAlignment="1">
      <alignment horizontal="center"/>
    </xf>
    <xf numFmtId="0" fontId="19" fillId="0" borderId="0" xfId="0" applyFont="1" applyFill="1" applyBorder="1"/>
    <xf numFmtId="0" fontId="19" fillId="0" borderId="0" xfId="0" applyFont="1" applyFill="1" applyBorder="1" applyAlignment="1">
      <alignment wrapText="1"/>
    </xf>
    <xf numFmtId="0" fontId="19" fillId="0" borderId="0" xfId="0" applyFont="1" applyFill="1" applyBorder="1" applyAlignment="1">
      <alignment vertical="center" wrapText="1"/>
    </xf>
    <xf numFmtId="0" fontId="23" fillId="0" borderId="0" xfId="0" applyFont="1" applyFill="1" applyBorder="1" applyAlignment="1">
      <alignment horizontal="center" vertical="center"/>
    </xf>
    <xf numFmtId="0" fontId="29" fillId="0" borderId="3" xfId="1" applyFont="1" applyFill="1" applyBorder="1" applyAlignment="1" applyProtection="1">
      <alignment horizontal="center" vertical="center" wrapText="1"/>
    </xf>
    <xf numFmtId="0" fontId="0" fillId="0" borderId="0" xfId="0" applyFill="1" applyBorder="1" applyAlignment="1">
      <alignment horizontal="left"/>
    </xf>
    <xf numFmtId="0" fontId="23" fillId="0" borderId="0" xfId="0" applyFont="1" applyFill="1" applyBorder="1" applyAlignment="1">
      <alignment horizontal="center" vertical="center" wrapText="1"/>
    </xf>
    <xf numFmtId="0" fontId="27" fillId="0" borderId="6" xfId="0" applyFont="1" applyFill="1" applyBorder="1" applyAlignment="1">
      <alignment horizontal="center" vertical="center" wrapText="1"/>
    </xf>
    <xf numFmtId="2" fontId="23" fillId="0" borderId="3" xfId="0" applyNumberFormat="1" applyFont="1" applyFill="1" applyBorder="1" applyAlignment="1">
      <alignment horizontal="center" vertical="center" wrapText="1"/>
    </xf>
    <xf numFmtId="0" fontId="31" fillId="0" borderId="3" xfId="1" applyFont="1" applyFill="1" applyBorder="1" applyAlignment="1" applyProtection="1">
      <alignment horizontal="center" vertical="center" wrapText="1"/>
    </xf>
    <xf numFmtId="0" fontId="23" fillId="0" borderId="2" xfId="0" applyFont="1" applyFill="1" applyBorder="1" applyAlignment="1">
      <alignment horizontal="center" vertical="center" wrapText="1"/>
    </xf>
    <xf numFmtId="0" fontId="27" fillId="0" borderId="2" xfId="0" applyFont="1" applyFill="1" applyBorder="1" applyAlignment="1">
      <alignment horizontal="center" vertical="center" wrapText="1"/>
    </xf>
    <xf numFmtId="0" fontId="29" fillId="0" borderId="2" xfId="1" applyFont="1" applyFill="1" applyBorder="1" applyAlignment="1" applyProtection="1">
      <alignment horizontal="center" vertical="center" wrapText="1"/>
    </xf>
    <xf numFmtId="0" fontId="23" fillId="0" borderId="6" xfId="0" applyFont="1" applyFill="1" applyBorder="1" applyAlignment="1">
      <alignment horizontal="center" vertical="center" wrapText="1"/>
    </xf>
    <xf numFmtId="0" fontId="29" fillId="0" borderId="6" xfId="1" applyFont="1" applyFill="1" applyBorder="1" applyAlignment="1" applyProtection="1">
      <alignment horizontal="center" vertical="center" wrapText="1"/>
    </xf>
    <xf numFmtId="0" fontId="27" fillId="0" borderId="0" xfId="0" applyFont="1" applyFill="1" applyBorder="1" applyAlignment="1">
      <alignment horizontal="center" vertical="center" wrapText="1"/>
    </xf>
    <xf numFmtId="0" fontId="25" fillId="0" borderId="3" xfId="0" applyFont="1" applyFill="1" applyBorder="1" applyAlignment="1">
      <alignment horizontal="center" vertical="center" wrapText="1"/>
    </xf>
    <xf numFmtId="14" fontId="3" fillId="4" borderId="3" xfId="0" applyNumberFormat="1" applyFont="1" applyFill="1" applyBorder="1" applyAlignment="1"/>
    <xf numFmtId="17" fontId="2" fillId="4" borderId="3" xfId="0" applyNumberFormat="1" applyFont="1" applyFill="1" applyBorder="1" applyAlignment="1">
      <alignment horizontal="center"/>
    </xf>
    <xf numFmtId="0" fontId="27" fillId="4" borderId="3" xfId="0" applyFont="1" applyFill="1" applyBorder="1" applyAlignment="1">
      <alignment horizontal="left" vertical="center" wrapText="1"/>
    </xf>
    <xf numFmtId="0" fontId="3" fillId="4" borderId="2" xfId="0" applyFont="1" applyFill="1" applyBorder="1" applyAlignment="1">
      <alignment vertical="center" wrapText="1"/>
    </xf>
    <xf numFmtId="0" fontId="11" fillId="4" borderId="3" xfId="1" applyFill="1" applyBorder="1" applyAlignment="1" applyProtection="1">
      <alignment horizontal="left" vertical="top" wrapText="1"/>
    </xf>
    <xf numFmtId="0" fontId="31" fillId="4" borderId="3" xfId="1" applyFont="1" applyFill="1" applyBorder="1" applyAlignment="1" applyProtection="1">
      <alignment horizontal="center" vertical="center" wrapText="1"/>
    </xf>
    <xf numFmtId="9" fontId="23" fillId="4" borderId="3" xfId="0" applyNumberFormat="1" applyFont="1" applyFill="1" applyBorder="1" applyAlignment="1">
      <alignment horizontal="center" vertical="center" wrapText="1"/>
    </xf>
    <xf numFmtId="0" fontId="19" fillId="4" borderId="0" xfId="0" applyFont="1" applyFill="1" applyBorder="1"/>
    <xf numFmtId="0" fontId="19" fillId="4" borderId="3" xfId="0" applyFont="1" applyFill="1" applyBorder="1"/>
    <xf numFmtId="0" fontId="23" fillId="7" borderId="3" xfId="0" applyFont="1" applyFill="1" applyBorder="1" applyAlignment="1">
      <alignment horizontal="left" vertical="center" wrapText="1"/>
    </xf>
    <xf numFmtId="0" fontId="19" fillId="4" borderId="0" xfId="0" applyFont="1" applyFill="1" applyBorder="1" applyAlignment="1">
      <alignment wrapText="1"/>
    </xf>
    <xf numFmtId="0" fontId="27" fillId="5" borderId="3" xfId="0" applyFont="1" applyFill="1" applyBorder="1" applyAlignment="1">
      <alignment horizontal="left" vertical="center" wrapText="1"/>
    </xf>
    <xf numFmtId="0" fontId="19" fillId="5" borderId="0" xfId="0" applyFont="1" applyFill="1" applyBorder="1" applyAlignment="1">
      <alignment wrapText="1"/>
    </xf>
    <xf numFmtId="0" fontId="23" fillId="5" borderId="3" xfId="0" applyFont="1" applyFill="1" applyBorder="1" applyAlignment="1">
      <alignment horizontal="center" vertical="center" wrapText="1"/>
    </xf>
    <xf numFmtId="0" fontId="27" fillId="5" borderId="3" xfId="0" applyFont="1" applyFill="1" applyBorder="1" applyAlignment="1">
      <alignment horizontal="center" vertical="center" wrapText="1"/>
    </xf>
    <xf numFmtId="0" fontId="27" fillId="5" borderId="10" xfId="0" applyFont="1" applyFill="1" applyBorder="1" applyAlignment="1">
      <alignment horizontal="center" vertical="center" wrapText="1"/>
    </xf>
    <xf numFmtId="14" fontId="27" fillId="5" borderId="3" xfId="0" applyNumberFormat="1" applyFont="1" applyFill="1" applyBorder="1" applyAlignment="1">
      <alignment horizontal="center" vertical="center"/>
    </xf>
    <xf numFmtId="0" fontId="38" fillId="5" borderId="3" xfId="0" applyFont="1" applyFill="1" applyBorder="1" applyAlignment="1" applyProtection="1">
      <alignment horizontal="center" vertical="center" wrapText="1"/>
    </xf>
    <xf numFmtId="9" fontId="27" fillId="5" borderId="3" xfId="10" applyNumberFormat="1" applyFont="1" applyFill="1" applyBorder="1" applyAlignment="1" applyProtection="1">
      <alignment horizontal="center" vertical="center" wrapText="1"/>
    </xf>
    <xf numFmtId="9" fontId="38" fillId="5" borderId="3" xfId="0" applyNumberFormat="1" applyFont="1" applyFill="1" applyBorder="1" applyAlignment="1" applyProtection="1">
      <alignment horizontal="center" vertical="center" wrapText="1"/>
    </xf>
    <xf numFmtId="9" fontId="27" fillId="5" borderId="3" xfId="8" applyFont="1" applyFill="1" applyBorder="1" applyAlignment="1" applyProtection="1">
      <alignment horizontal="center" vertical="center" wrapText="1"/>
    </xf>
    <xf numFmtId="0" fontId="27" fillId="5" borderId="11" xfId="0" applyFont="1" applyFill="1" applyBorder="1" applyAlignment="1">
      <alignment horizontal="left" vertical="center" wrapText="1"/>
    </xf>
    <xf numFmtId="3" fontId="27" fillId="5" borderId="3" xfId="0" applyNumberFormat="1" applyFont="1" applyFill="1" applyBorder="1" applyAlignment="1">
      <alignment horizontal="center" vertical="center"/>
    </xf>
    <xf numFmtId="10" fontId="27" fillId="5" borderId="3" xfId="9" applyNumberFormat="1" applyFont="1" applyFill="1" applyBorder="1" applyAlignment="1">
      <alignment horizontal="center" vertical="center" wrapText="1"/>
    </xf>
    <xf numFmtId="3" fontId="27" fillId="5" borderId="3" xfId="0" applyNumberFormat="1" applyFont="1" applyFill="1" applyBorder="1" applyAlignment="1">
      <alignment horizontal="center" vertical="center" wrapText="1"/>
    </xf>
    <xf numFmtId="0" fontId="23" fillId="5" borderId="0" xfId="0" applyFont="1" applyFill="1" applyBorder="1" applyAlignment="1">
      <alignment horizontal="center" vertical="center"/>
    </xf>
    <xf numFmtId="0" fontId="19" fillId="5" borderId="0" xfId="0" applyFont="1" applyFill="1" applyBorder="1"/>
    <xf numFmtId="0" fontId="0" fillId="5" borderId="0" xfId="0" applyFill="1" applyBorder="1"/>
    <xf numFmtId="0" fontId="27" fillId="5" borderId="3" xfId="0" applyFont="1" applyFill="1" applyBorder="1" applyAlignment="1" applyProtection="1">
      <alignment horizontal="center" vertical="center" wrapText="1"/>
      <protection locked="0"/>
    </xf>
    <xf numFmtId="0" fontId="23" fillId="5" borderId="3" xfId="0" applyFont="1" applyFill="1" applyBorder="1" applyAlignment="1">
      <alignment horizontal="left" vertical="top" wrapText="1"/>
    </xf>
    <xf numFmtId="0" fontId="27" fillId="5" borderId="3" xfId="0" applyFont="1" applyFill="1" applyBorder="1" applyAlignment="1">
      <alignment horizontal="left" vertical="top" wrapText="1"/>
    </xf>
    <xf numFmtId="0" fontId="11" fillId="5" borderId="3" xfId="1" applyFill="1" applyBorder="1" applyAlignment="1" applyProtection="1">
      <alignment horizontal="left" vertical="top" wrapText="1"/>
    </xf>
    <xf numFmtId="0" fontId="27" fillId="7" borderId="3" xfId="0" applyFont="1" applyFill="1" applyBorder="1" applyAlignment="1">
      <alignment horizontal="center" vertical="center" wrapText="1"/>
    </xf>
    <xf numFmtId="0" fontId="23" fillId="8" borderId="3" xfId="0" applyFont="1" applyFill="1" applyBorder="1" applyAlignment="1">
      <alignment horizontal="center" vertical="center" wrapText="1"/>
    </xf>
    <xf numFmtId="0" fontId="27" fillId="8" borderId="8" xfId="0" applyFont="1" applyFill="1" applyBorder="1" applyAlignment="1">
      <alignment horizontal="center" vertical="center" wrapText="1"/>
    </xf>
    <xf numFmtId="0" fontId="27" fillId="8" borderId="3" xfId="0" applyFont="1" applyFill="1" applyBorder="1" applyAlignment="1">
      <alignment horizontal="center" vertical="center" wrapText="1"/>
    </xf>
    <xf numFmtId="0" fontId="27" fillId="10" borderId="3" xfId="0" applyFont="1" applyFill="1" applyBorder="1" applyAlignment="1">
      <alignment horizontal="left" vertical="center" wrapText="1"/>
    </xf>
    <xf numFmtId="0" fontId="38" fillId="8" borderId="10" xfId="0" applyFont="1" applyFill="1" applyBorder="1" applyAlignment="1" applyProtection="1">
      <alignment horizontal="center" vertical="center" wrapText="1"/>
    </xf>
    <xf numFmtId="0" fontId="27" fillId="9" borderId="3" xfId="0" applyFont="1" applyFill="1" applyBorder="1" applyAlignment="1">
      <alignment horizontal="center" vertical="center" wrapText="1"/>
    </xf>
    <xf numFmtId="0" fontId="27" fillId="8" borderId="10" xfId="0" applyFont="1" applyFill="1" applyBorder="1" applyAlignment="1">
      <alignment horizontal="center" vertical="center" wrapText="1"/>
    </xf>
    <xf numFmtId="2" fontId="23" fillId="8" borderId="3" xfId="0" applyNumberFormat="1" applyFont="1" applyFill="1" applyBorder="1" applyAlignment="1">
      <alignment horizontal="center" vertical="center" wrapText="1"/>
    </xf>
    <xf numFmtId="0" fontId="23" fillId="7" borderId="3" xfId="0" applyFont="1" applyFill="1" applyBorder="1" applyAlignment="1">
      <alignment horizontal="center" vertical="center" wrapText="1"/>
    </xf>
    <xf numFmtId="0" fontId="23" fillId="7" borderId="2" xfId="0" applyFont="1" applyFill="1" applyBorder="1" applyAlignment="1">
      <alignment horizontal="center" vertical="center" wrapText="1"/>
    </xf>
    <xf numFmtId="0" fontId="27" fillId="7" borderId="2" xfId="0" applyFont="1" applyFill="1" applyBorder="1" applyAlignment="1">
      <alignment horizontal="center" vertical="center" wrapText="1"/>
    </xf>
    <xf numFmtId="0" fontId="23" fillId="7" borderId="2" xfId="0" applyFont="1" applyFill="1" applyBorder="1" applyAlignment="1">
      <alignment horizontal="left" vertical="center" wrapText="1"/>
    </xf>
    <xf numFmtId="9" fontId="27" fillId="4" borderId="2" xfId="0" applyNumberFormat="1" applyFont="1" applyFill="1" applyBorder="1" applyAlignment="1">
      <alignment horizontal="center" vertical="center" wrapText="1"/>
    </xf>
    <xf numFmtId="0" fontId="27" fillId="4" borderId="2" xfId="0" applyFont="1" applyFill="1" applyBorder="1" applyAlignment="1">
      <alignment horizontal="center" vertical="center" wrapText="1"/>
    </xf>
    <xf numFmtId="0" fontId="23" fillId="4" borderId="2" xfId="0" applyFont="1" applyFill="1" applyBorder="1" applyAlignment="1">
      <alignment horizontal="center" vertical="center" wrapText="1"/>
    </xf>
    <xf numFmtId="0" fontId="23" fillId="10" borderId="2" xfId="0" applyFont="1" applyFill="1" applyBorder="1" applyAlignment="1">
      <alignment horizontal="left" vertical="center" wrapText="1"/>
    </xf>
    <xf numFmtId="0" fontId="23" fillId="10" borderId="3" xfId="0" applyFont="1" applyFill="1" applyBorder="1" applyAlignment="1">
      <alignment horizontal="left" vertical="center" wrapText="1"/>
    </xf>
    <xf numFmtId="166" fontId="23" fillId="7" borderId="3" xfId="2" applyNumberFormat="1" applyFont="1" applyFill="1" applyBorder="1" applyAlignment="1">
      <alignment horizontal="center" vertical="center" wrapText="1"/>
    </xf>
    <xf numFmtId="0" fontId="27" fillId="10" borderId="3" xfId="0" applyFont="1" applyFill="1" applyBorder="1" applyAlignment="1">
      <alignment horizontal="center" vertical="center" wrapText="1"/>
    </xf>
    <xf numFmtId="166" fontId="23" fillId="9" borderId="3" xfId="2" applyNumberFormat="1" applyFont="1" applyFill="1" applyBorder="1" applyAlignment="1">
      <alignment horizontal="center" vertical="center" wrapText="1"/>
    </xf>
    <xf numFmtId="14" fontId="23" fillId="7" borderId="3" xfId="0" applyNumberFormat="1" applyFont="1" applyFill="1" applyBorder="1" applyAlignment="1">
      <alignment horizontal="center" vertical="center"/>
    </xf>
    <xf numFmtId="0" fontId="23" fillId="7" borderId="3" xfId="0" applyFont="1" applyFill="1" applyBorder="1" applyAlignment="1">
      <alignment horizontal="center" vertical="center"/>
    </xf>
    <xf numFmtId="166" fontId="27" fillId="9" borderId="3" xfId="2" applyNumberFormat="1" applyFont="1" applyFill="1" applyBorder="1" applyAlignment="1">
      <alignment horizontal="center" vertical="center" wrapText="1"/>
    </xf>
    <xf numFmtId="0" fontId="29" fillId="4" borderId="3" xfId="1" applyFont="1" applyFill="1" applyBorder="1" applyAlignment="1" applyProtection="1">
      <alignment horizontal="center" vertical="center" wrapText="1"/>
    </xf>
    <xf numFmtId="0" fontId="29" fillId="4" borderId="2" xfId="1" applyFont="1" applyFill="1" applyBorder="1" applyAlignment="1" applyProtection="1">
      <alignment horizontal="center" vertical="center" wrapText="1"/>
    </xf>
    <xf numFmtId="0" fontId="43" fillId="4" borderId="3" xfId="1" applyFont="1" applyFill="1" applyBorder="1" applyAlignment="1" applyProtection="1">
      <alignment horizontal="left" vertical="top" wrapText="1"/>
    </xf>
    <xf numFmtId="0" fontId="27" fillId="4" borderId="3" xfId="7" applyFont="1" applyFill="1" applyBorder="1" applyAlignment="1">
      <alignment horizontal="center" vertical="center" wrapText="1"/>
    </xf>
    <xf numFmtId="14" fontId="29" fillId="4" borderId="3" xfId="1" applyNumberFormat="1" applyFont="1" applyFill="1" applyBorder="1" applyAlignment="1" applyProtection="1">
      <alignment horizontal="center" vertical="center" wrapText="1"/>
    </xf>
    <xf numFmtId="0" fontId="19" fillId="7" borderId="3" xfId="0" applyFont="1" applyFill="1" applyBorder="1" applyAlignment="1">
      <alignment vertical="center" wrapText="1"/>
    </xf>
    <xf numFmtId="0" fontId="23" fillId="7" borderId="6" xfId="0" applyFont="1" applyFill="1" applyBorder="1" applyAlignment="1">
      <alignment horizontal="center" vertical="center" wrapText="1"/>
    </xf>
    <xf numFmtId="166" fontId="23" fillId="10" borderId="3" xfId="2" applyNumberFormat="1" applyFont="1" applyFill="1" applyBorder="1" applyAlignment="1">
      <alignment horizontal="center" vertical="center" wrapText="1"/>
    </xf>
    <xf numFmtId="0" fontId="23" fillId="10" borderId="3" xfId="0" applyFont="1" applyFill="1" applyBorder="1" applyAlignment="1">
      <alignment horizontal="center" vertical="center" wrapText="1"/>
    </xf>
    <xf numFmtId="0" fontId="27" fillId="7" borderId="12" xfId="0" applyFont="1" applyFill="1" applyBorder="1" applyAlignment="1">
      <alignment horizontal="center" vertical="center" wrapText="1"/>
    </xf>
    <xf numFmtId="0" fontId="27" fillId="7" borderId="6" xfId="0" applyFont="1" applyFill="1" applyBorder="1" applyAlignment="1">
      <alignment horizontal="center" vertical="center" wrapText="1"/>
    </xf>
    <xf numFmtId="0" fontId="27" fillId="7" borderId="3" xfId="0" applyFont="1" applyFill="1" applyBorder="1" applyAlignment="1">
      <alignment horizontal="left" vertical="center" wrapText="1"/>
    </xf>
    <xf numFmtId="14" fontId="23" fillId="7" borderId="6" xfId="0" applyNumberFormat="1" applyFont="1" applyFill="1" applyBorder="1" applyAlignment="1">
      <alignment horizontal="center" vertical="center"/>
    </xf>
    <xf numFmtId="166" fontId="23" fillId="7" borderId="6" xfId="2" applyNumberFormat="1" applyFont="1" applyFill="1" applyBorder="1" applyAlignment="1">
      <alignment horizontal="center" vertical="center" wrapText="1"/>
    </xf>
    <xf numFmtId="14" fontId="23" fillId="9" borderId="3" xfId="0" applyNumberFormat="1" applyFont="1" applyFill="1" applyBorder="1" applyAlignment="1">
      <alignment horizontal="center" vertical="center"/>
    </xf>
    <xf numFmtId="0" fontId="29" fillId="10" borderId="3" xfId="1" applyFont="1" applyFill="1" applyBorder="1" applyAlignment="1" applyProtection="1">
      <alignment horizontal="center" vertical="center" wrapText="1"/>
    </xf>
    <xf numFmtId="14" fontId="23" fillId="10" borderId="3" xfId="0" applyNumberFormat="1" applyFont="1" applyFill="1" applyBorder="1" applyAlignment="1">
      <alignment horizontal="center" vertical="center"/>
    </xf>
    <xf numFmtId="172" fontId="23" fillId="10" borderId="3" xfId="0" applyNumberFormat="1" applyFont="1" applyFill="1" applyBorder="1" applyAlignment="1">
      <alignment horizontal="center" vertical="center" wrapText="1"/>
    </xf>
    <xf numFmtId="14" fontId="27" fillId="7" borderId="3" xfId="0" applyNumberFormat="1" applyFont="1" applyFill="1" applyBorder="1" applyAlignment="1">
      <alignment horizontal="center" vertical="center"/>
    </xf>
    <xf numFmtId="172" fontId="27" fillId="10" borderId="3" xfId="0" applyNumberFormat="1" applyFont="1" applyFill="1" applyBorder="1" applyAlignment="1">
      <alignment horizontal="center" vertical="center" wrapText="1"/>
    </xf>
    <xf numFmtId="170" fontId="27" fillId="4" borderId="3" xfId="0" applyNumberFormat="1" applyFont="1" applyFill="1" applyBorder="1" applyAlignment="1">
      <alignment horizontal="center" vertical="center" wrapText="1"/>
    </xf>
    <xf numFmtId="3" fontId="27" fillId="4" borderId="3" xfId="0" applyNumberFormat="1" applyFont="1" applyFill="1" applyBorder="1" applyAlignment="1">
      <alignment horizontal="center" vertical="center" wrapText="1"/>
    </xf>
    <xf numFmtId="170" fontId="23" fillId="4" borderId="3" xfId="0" applyNumberFormat="1" applyFont="1" applyFill="1" applyBorder="1" applyAlignment="1">
      <alignment horizontal="center" vertical="center" wrapText="1"/>
    </xf>
    <xf numFmtId="3" fontId="23" fillId="4" borderId="3" xfId="7" applyNumberFormat="1" applyFont="1" applyFill="1" applyBorder="1" applyAlignment="1">
      <alignment horizontal="center" vertical="center" wrapText="1"/>
    </xf>
    <xf numFmtId="172" fontId="23" fillId="4" borderId="2" xfId="0" applyNumberFormat="1" applyFont="1" applyFill="1" applyBorder="1" applyAlignment="1">
      <alignment horizontal="center" vertical="center" wrapText="1"/>
    </xf>
    <xf numFmtId="172" fontId="23" fillId="4" borderId="3" xfId="0" applyNumberFormat="1" applyFont="1" applyFill="1" applyBorder="1" applyAlignment="1">
      <alignment horizontal="center" vertical="center" wrapText="1"/>
    </xf>
    <xf numFmtId="9" fontId="23" fillId="4" borderId="2" xfId="0" applyNumberFormat="1" applyFont="1" applyFill="1" applyBorder="1" applyAlignment="1">
      <alignment horizontal="center" vertical="center" wrapText="1"/>
    </xf>
    <xf numFmtId="166" fontId="27" fillId="4" borderId="3" xfId="2" applyNumberFormat="1" applyFont="1" applyFill="1" applyBorder="1" applyAlignment="1">
      <alignment horizontal="center" vertical="center" wrapText="1"/>
    </xf>
    <xf numFmtId="3" fontId="23" fillId="4" borderId="3" xfId="0" applyNumberFormat="1" applyFont="1" applyFill="1" applyBorder="1" applyAlignment="1">
      <alignment horizontal="center" vertical="center" wrapText="1"/>
    </xf>
    <xf numFmtId="166" fontId="23" fillId="4" borderId="3" xfId="2" applyNumberFormat="1" applyFont="1" applyFill="1" applyBorder="1" applyAlignment="1">
      <alignment horizontal="center" vertical="center" wrapText="1"/>
    </xf>
    <xf numFmtId="174" fontId="27" fillId="4" borderId="3" xfId="4" applyNumberFormat="1" applyFont="1" applyFill="1" applyBorder="1" applyAlignment="1">
      <alignment horizontal="center" vertical="center" wrapText="1"/>
    </xf>
    <xf numFmtId="168" fontId="27" fillId="4" borderId="2" xfId="0" applyNumberFormat="1" applyFont="1" applyFill="1" applyBorder="1" applyAlignment="1">
      <alignment horizontal="center" vertical="center" wrapText="1"/>
    </xf>
    <xf numFmtId="0" fontId="23" fillId="4" borderId="6" xfId="0" applyFont="1" applyFill="1" applyBorder="1" applyAlignment="1">
      <alignment horizontal="center" vertical="center" wrapText="1"/>
    </xf>
    <xf numFmtId="0" fontId="23" fillId="4" borderId="3" xfId="0" applyFont="1" applyFill="1" applyBorder="1" applyAlignment="1">
      <alignment horizontal="center" vertical="center"/>
    </xf>
    <xf numFmtId="174" fontId="12" fillId="4" borderId="3" xfId="4" applyNumberFormat="1" applyFont="1" applyFill="1" applyBorder="1" applyAlignment="1">
      <alignment horizontal="center" vertical="center" wrapText="1"/>
    </xf>
    <xf numFmtId="0" fontId="0" fillId="4" borderId="0" xfId="0" applyFill="1" applyBorder="1"/>
    <xf numFmtId="10" fontId="0" fillId="0" borderId="0" xfId="0" applyNumberFormat="1" applyFill="1" applyBorder="1"/>
    <xf numFmtId="10" fontId="0" fillId="0" borderId="0" xfId="0" applyNumberFormat="1" applyFill="1" applyBorder="1" applyAlignment="1">
      <alignment horizontal="center"/>
    </xf>
    <xf numFmtId="22" fontId="0" fillId="0" borderId="0" xfId="0" applyNumberFormat="1" applyFill="1" applyBorder="1"/>
    <xf numFmtId="170" fontId="27" fillId="5" borderId="3" xfId="0" applyNumberFormat="1" applyFont="1" applyFill="1" applyBorder="1" applyAlignment="1">
      <alignment horizontal="center" vertical="center" wrapText="1"/>
    </xf>
    <xf numFmtId="0" fontId="22" fillId="4" borderId="0" xfId="0" applyFont="1" applyFill="1" applyBorder="1"/>
    <xf numFmtId="0" fontId="48" fillId="4" borderId="3" xfId="1" applyFont="1" applyFill="1" applyBorder="1" applyAlignment="1" applyProtection="1">
      <alignment vertical="center" wrapText="1"/>
    </xf>
    <xf numFmtId="14" fontId="4" fillId="4" borderId="3" xfId="0" applyNumberFormat="1" applyFont="1" applyFill="1" applyBorder="1" applyAlignment="1">
      <alignment horizontal="center" vertical="center"/>
    </xf>
    <xf numFmtId="0" fontId="27" fillId="4" borderId="3" xfId="0" applyFont="1" applyFill="1" applyBorder="1" applyAlignment="1">
      <alignment horizontal="center" vertical="top" wrapText="1"/>
    </xf>
    <xf numFmtId="9" fontId="22" fillId="4" borderId="3" xfId="0" applyNumberFormat="1" applyFont="1" applyFill="1" applyBorder="1" applyAlignment="1">
      <alignment horizontal="center" vertical="center" wrapText="1"/>
    </xf>
    <xf numFmtId="166" fontId="22" fillId="4" borderId="3" xfId="2" applyNumberFormat="1" applyFont="1" applyFill="1" applyBorder="1" applyAlignment="1">
      <alignment vertical="center" wrapText="1"/>
    </xf>
    <xf numFmtId="0" fontId="23" fillId="4" borderId="0" xfId="0" applyFont="1" applyFill="1" applyBorder="1" applyAlignment="1">
      <alignment horizontal="center" vertical="center"/>
    </xf>
    <xf numFmtId="0" fontId="19" fillId="4" borderId="0" xfId="0" applyFont="1" applyFill="1" applyBorder="1" applyAlignment="1">
      <alignment vertical="center" wrapText="1"/>
    </xf>
    <xf numFmtId="0" fontId="27" fillId="8" borderId="2" xfId="0" applyFont="1" applyFill="1" applyBorder="1" applyAlignment="1">
      <alignment horizontal="center" vertical="center" wrapText="1"/>
    </xf>
    <xf numFmtId="0" fontId="23" fillId="8" borderId="2" xfId="0" applyFont="1" applyFill="1" applyBorder="1" applyAlignment="1">
      <alignment horizontal="center" vertical="center" wrapText="1"/>
    </xf>
    <xf numFmtId="0" fontId="23" fillId="4" borderId="0" xfId="0" applyFont="1" applyFill="1" applyBorder="1" applyAlignment="1">
      <alignment horizontal="left" vertical="center"/>
    </xf>
    <xf numFmtId="0" fontId="23" fillId="8" borderId="7" xfId="0" applyFont="1" applyFill="1" applyBorder="1" applyAlignment="1">
      <alignment horizontal="center" vertical="center" wrapText="1"/>
    </xf>
    <xf numFmtId="0" fontId="23" fillId="8" borderId="3" xfId="0" applyFont="1" applyFill="1" applyBorder="1" applyAlignment="1">
      <alignment horizontal="left" vertical="center" wrapText="1"/>
    </xf>
    <xf numFmtId="0" fontId="23" fillId="8" borderId="3" xfId="0" applyFont="1" applyFill="1" applyBorder="1" applyAlignment="1">
      <alignment horizontal="left" vertical="top" wrapText="1"/>
    </xf>
    <xf numFmtId="0" fontId="19" fillId="8" borderId="3" xfId="0" applyFont="1" applyFill="1" applyBorder="1" applyAlignment="1">
      <alignment vertical="center" wrapText="1"/>
    </xf>
    <xf numFmtId="0" fontId="22" fillId="8" borderId="0" xfId="0" applyFont="1" applyFill="1" applyBorder="1"/>
    <xf numFmtId="0" fontId="19" fillId="8" borderId="0" xfId="0" applyFont="1" applyFill="1" applyBorder="1"/>
    <xf numFmtId="0" fontId="23" fillId="8" borderId="6" xfId="0" applyFont="1" applyFill="1" applyBorder="1" applyAlignment="1">
      <alignment horizontal="center" vertical="center" wrapText="1"/>
    </xf>
    <xf numFmtId="0" fontId="23" fillId="8" borderId="0" xfId="0" applyFont="1" applyFill="1" applyBorder="1" applyAlignment="1">
      <alignment horizontal="center" vertical="center"/>
    </xf>
    <xf numFmtId="0" fontId="27" fillId="5" borderId="9" xfId="0" applyFont="1" applyFill="1" applyBorder="1" applyAlignment="1">
      <alignment horizontal="left" vertical="center" wrapText="1"/>
    </xf>
    <xf numFmtId="0" fontId="23" fillId="5" borderId="2" xfId="0" applyFont="1" applyFill="1" applyBorder="1" applyAlignment="1">
      <alignment horizontal="center" vertical="center" wrapText="1"/>
    </xf>
    <xf numFmtId="42" fontId="23" fillId="5" borderId="2" xfId="5" applyNumberFormat="1" applyFont="1" applyFill="1" applyBorder="1" applyAlignment="1">
      <alignment horizontal="left" vertical="center" wrapText="1"/>
    </xf>
    <xf numFmtId="0" fontId="23" fillId="5" borderId="6" xfId="0" applyFont="1" applyFill="1" applyBorder="1" applyAlignment="1">
      <alignment horizontal="center" vertical="center" wrapText="1"/>
    </xf>
    <xf numFmtId="0" fontId="27" fillId="5" borderId="6" xfId="0" applyFont="1" applyFill="1" applyBorder="1" applyAlignment="1">
      <alignment horizontal="left" vertical="center" wrapText="1"/>
    </xf>
    <xf numFmtId="0" fontId="23" fillId="5" borderId="3" xfId="7" applyFont="1" applyFill="1" applyBorder="1" applyAlignment="1">
      <alignment horizontal="center" vertical="center" wrapText="1"/>
    </xf>
    <xf numFmtId="0" fontId="23" fillId="5" borderId="3" xfId="7" applyFont="1" applyFill="1" applyBorder="1" applyAlignment="1">
      <alignment horizontal="left" vertical="center" wrapText="1"/>
    </xf>
    <xf numFmtId="1" fontId="27" fillId="5" borderId="3" xfId="0" applyNumberFormat="1" applyFont="1" applyFill="1" applyBorder="1" applyAlignment="1">
      <alignment horizontal="center" vertical="center" wrapText="1"/>
    </xf>
    <xf numFmtId="2" fontId="27" fillId="5" borderId="3" xfId="0" applyNumberFormat="1" applyFont="1" applyFill="1" applyBorder="1" applyAlignment="1">
      <alignment horizontal="center" vertical="center" wrapText="1"/>
    </xf>
    <xf numFmtId="2" fontId="27" fillId="5" borderId="11" xfId="0" applyNumberFormat="1" applyFont="1" applyFill="1" applyBorder="1" applyAlignment="1">
      <alignment horizontal="left" vertical="center" wrapText="1"/>
    </xf>
    <xf numFmtId="165" fontId="0" fillId="0" borderId="0" xfId="2" applyFont="1" applyFill="1" applyBorder="1"/>
    <xf numFmtId="0" fontId="25" fillId="0" borderId="3" xfId="0" applyFont="1" applyFill="1" applyBorder="1" applyAlignment="1">
      <alignment horizontal="center" vertical="center" wrapText="1"/>
    </xf>
    <xf numFmtId="175" fontId="0" fillId="0" borderId="0" xfId="0" applyNumberFormat="1" applyFill="1" applyBorder="1"/>
    <xf numFmtId="0" fontId="25" fillId="0" borderId="11" xfId="0" applyFont="1" applyFill="1" applyBorder="1" applyAlignment="1">
      <alignment horizontal="centerContinuous" vertical="center" wrapText="1"/>
    </xf>
    <xf numFmtId="0" fontId="25" fillId="0" borderId="11" xfId="0" applyFont="1" applyFill="1" applyBorder="1" applyAlignment="1">
      <alignment horizontal="center" vertical="center" wrapText="1"/>
    </xf>
    <xf numFmtId="0" fontId="23" fillId="8" borderId="11" xfId="0" applyFont="1" applyFill="1" applyBorder="1" applyAlignment="1">
      <alignment horizontal="center" vertical="center" wrapText="1"/>
    </xf>
    <xf numFmtId="0" fontId="23" fillId="5" borderId="11" xfId="0" applyFont="1" applyFill="1" applyBorder="1" applyAlignment="1">
      <alignment horizontal="center" vertical="center" wrapText="1"/>
    </xf>
    <xf numFmtId="0" fontId="27" fillId="5" borderId="11" xfId="0" applyFont="1" applyFill="1" applyBorder="1" applyAlignment="1">
      <alignment horizontal="center" vertical="center" wrapText="1"/>
    </xf>
    <xf numFmtId="0" fontId="27" fillId="8" borderId="11" xfId="0" applyFont="1" applyFill="1" applyBorder="1" applyAlignment="1">
      <alignment horizontal="center" vertical="center" wrapText="1"/>
    </xf>
    <xf numFmtId="2" fontId="23" fillId="8" borderId="11" xfId="0" applyNumberFormat="1" applyFont="1" applyFill="1" applyBorder="1" applyAlignment="1">
      <alignment horizontal="center" vertical="center" wrapText="1"/>
    </xf>
    <xf numFmtId="2" fontId="23" fillId="0" borderId="11" xfId="0" applyNumberFormat="1" applyFont="1" applyFill="1" applyBorder="1" applyAlignment="1">
      <alignment horizontal="center" vertical="center" wrapText="1"/>
    </xf>
    <xf numFmtId="0" fontId="23" fillId="0" borderId="11" xfId="0" applyFont="1" applyFill="1" applyBorder="1" applyAlignment="1">
      <alignment horizontal="center" vertical="center" wrapText="1"/>
    </xf>
    <xf numFmtId="0" fontId="23" fillId="8" borderId="15" xfId="0" applyFont="1" applyFill="1" applyBorder="1" applyAlignment="1">
      <alignment horizontal="center" vertical="center" wrapText="1"/>
    </xf>
    <xf numFmtId="0" fontId="23" fillId="8" borderId="11" xfId="0" applyFont="1" applyFill="1" applyBorder="1" applyAlignment="1">
      <alignment horizontal="left" vertical="top" wrapText="1"/>
    </xf>
    <xf numFmtId="0" fontId="23" fillId="8" borderId="9" xfId="0" applyFont="1" applyFill="1" applyBorder="1" applyAlignment="1">
      <alignment horizontal="center" vertical="center" wrapText="1"/>
    </xf>
    <xf numFmtId="0" fontId="27" fillId="7" borderId="11" xfId="0" applyFont="1" applyFill="1" applyBorder="1" applyAlignment="1">
      <alignment horizontal="center" vertical="center" wrapText="1"/>
    </xf>
    <xf numFmtId="0" fontId="23" fillId="7" borderId="11" xfId="0" applyFont="1" applyFill="1" applyBorder="1" applyAlignment="1">
      <alignment horizontal="center" vertical="center"/>
    </xf>
    <xf numFmtId="0" fontId="23" fillId="7" borderId="11" xfId="0" applyFont="1" applyFill="1" applyBorder="1" applyAlignment="1">
      <alignment horizontal="center" vertical="center" wrapText="1"/>
    </xf>
    <xf numFmtId="0" fontId="19" fillId="4" borderId="11" xfId="0" applyFont="1" applyFill="1" applyBorder="1" applyAlignment="1">
      <alignment vertical="center" wrapText="1"/>
    </xf>
    <xf numFmtId="0" fontId="23" fillId="7" borderId="11" xfId="0" applyFont="1" applyFill="1" applyBorder="1" applyAlignment="1">
      <alignment horizontal="left" vertical="top" wrapText="1"/>
    </xf>
    <xf numFmtId="0" fontId="19" fillId="7" borderId="11" xfId="0" applyFont="1" applyFill="1" applyBorder="1" applyAlignment="1">
      <alignment vertical="center" wrapText="1"/>
    </xf>
    <xf numFmtId="0" fontId="25" fillId="0" borderId="16" xfId="0" applyFont="1" applyFill="1" applyBorder="1" applyAlignment="1">
      <alignment horizontal="centerContinuous" vertical="center"/>
    </xf>
    <xf numFmtId="0" fontId="25" fillId="0" borderId="16" xfId="0" applyFont="1" applyFill="1" applyBorder="1" applyAlignment="1">
      <alignment horizontal="center" vertical="center" wrapText="1"/>
    </xf>
    <xf numFmtId="0" fontId="23" fillId="8" borderId="16" xfId="0" applyFont="1" applyFill="1" applyBorder="1" applyAlignment="1">
      <alignment horizontal="center" vertical="center" wrapText="1"/>
    </xf>
    <xf numFmtId="0" fontId="23" fillId="5" borderId="16" xfId="0" applyFont="1" applyFill="1" applyBorder="1" applyAlignment="1">
      <alignment horizontal="center" vertical="center" wrapText="1"/>
    </xf>
    <xf numFmtId="0" fontId="27" fillId="8" borderId="16" xfId="0" applyFont="1" applyFill="1" applyBorder="1" applyAlignment="1">
      <alignment horizontal="center" vertical="center" wrapText="1"/>
    </xf>
    <xf numFmtId="2" fontId="23" fillId="8" borderId="16" xfId="0" applyNumberFormat="1" applyFont="1" applyFill="1" applyBorder="1" applyAlignment="1">
      <alignment horizontal="center" vertical="center" wrapText="1"/>
    </xf>
    <xf numFmtId="2" fontId="23" fillId="0" borderId="16" xfId="0" applyNumberFormat="1" applyFont="1" applyFill="1" applyBorder="1" applyAlignment="1">
      <alignment horizontal="center" vertical="center" wrapText="1"/>
    </xf>
    <xf numFmtId="0" fontId="28" fillId="8" borderId="16" xfId="0" applyFont="1" applyFill="1" applyBorder="1" applyAlignment="1">
      <alignment vertical="center" wrapText="1"/>
    </xf>
    <xf numFmtId="0" fontId="23" fillId="0" borderId="16" xfId="0" applyFont="1" applyFill="1" applyBorder="1" applyAlignment="1">
      <alignment horizontal="center" vertical="center" wrapText="1"/>
    </xf>
    <xf numFmtId="0" fontId="19" fillId="8" borderId="16" xfId="0" applyFont="1" applyFill="1" applyBorder="1" applyAlignment="1">
      <alignment horizontal="left" vertical="top" wrapText="1"/>
    </xf>
    <xf numFmtId="0" fontId="23" fillId="8" borderId="17" xfId="0" applyFont="1" applyFill="1" applyBorder="1" applyAlignment="1">
      <alignment horizontal="center" vertical="center" wrapText="1"/>
    </xf>
    <xf numFmtId="0" fontId="25" fillId="0" borderId="10" xfId="0" applyFont="1" applyFill="1" applyBorder="1" applyAlignment="1">
      <alignment horizontal="centerContinuous" vertical="center" wrapText="1"/>
    </xf>
    <xf numFmtId="0" fontId="25" fillId="0" borderId="10" xfId="0" applyFont="1" applyFill="1" applyBorder="1" applyAlignment="1">
      <alignment horizontal="center" vertical="center" wrapText="1"/>
    </xf>
    <xf numFmtId="167" fontId="27" fillId="8" borderId="10" xfId="0" applyNumberFormat="1" applyFont="1" applyFill="1" applyBorder="1" applyAlignment="1">
      <alignment horizontal="center" vertical="center" wrapText="1"/>
    </xf>
    <xf numFmtId="167" fontId="27" fillId="8" borderId="10" xfId="7" applyNumberFormat="1" applyFont="1" applyFill="1" applyBorder="1" applyAlignment="1">
      <alignment horizontal="center" vertical="center" wrapText="1"/>
    </xf>
    <xf numFmtId="0" fontId="23" fillId="0" borderId="18" xfId="0" applyFont="1" applyFill="1" applyBorder="1" applyAlignment="1">
      <alignment horizontal="center" vertical="center" wrapText="1"/>
    </xf>
    <xf numFmtId="0" fontId="23" fillId="8" borderId="10" xfId="0" applyFont="1" applyFill="1" applyBorder="1" applyAlignment="1">
      <alignment horizontal="center" vertical="center" wrapText="1"/>
    </xf>
    <xf numFmtId="0" fontId="23" fillId="8" borderId="18" xfId="0" applyFont="1" applyFill="1" applyBorder="1" applyAlignment="1">
      <alignment horizontal="center" vertical="center" wrapText="1"/>
    </xf>
    <xf numFmtId="0" fontId="27" fillId="8" borderId="10" xfId="0" applyFont="1" applyFill="1" applyBorder="1" applyAlignment="1">
      <alignment horizontal="left" vertical="top" wrapText="1"/>
    </xf>
    <xf numFmtId="0" fontId="23" fillId="8" borderId="10" xfId="0" applyFont="1" applyFill="1" applyBorder="1" applyAlignment="1">
      <alignment horizontal="left" vertical="top" wrapText="1"/>
    </xf>
    <xf numFmtId="0" fontId="23" fillId="8" borderId="10" xfId="0" applyNumberFormat="1" applyFont="1" applyFill="1" applyBorder="1" applyAlignment="1">
      <alignment horizontal="center" vertical="center" wrapText="1"/>
    </xf>
    <xf numFmtId="0" fontId="38" fillId="8" borderId="18" xfId="0" applyFont="1" applyFill="1" applyBorder="1" applyAlignment="1">
      <alignment horizontal="center" vertical="center" wrapText="1"/>
    </xf>
    <xf numFmtId="0" fontId="23" fillId="8" borderId="10" xfId="0" applyFont="1" applyFill="1" applyBorder="1" applyAlignment="1">
      <alignment horizontal="center" vertical="center"/>
    </xf>
    <xf numFmtId="0" fontId="27" fillId="7" borderId="16" xfId="0" applyFont="1" applyFill="1" applyBorder="1" applyAlignment="1">
      <alignment horizontal="center" vertical="center"/>
    </xf>
    <xf numFmtId="0" fontId="23" fillId="7" borderId="16" xfId="0" applyFont="1" applyFill="1" applyBorder="1" applyAlignment="1">
      <alignment horizontal="center" vertical="center" wrapText="1"/>
    </xf>
    <xf numFmtId="0" fontId="23" fillId="7" borderId="16" xfId="0" applyFont="1" applyFill="1" applyBorder="1" applyAlignment="1">
      <alignment horizontal="center" vertical="center"/>
    </xf>
    <xf numFmtId="0" fontId="19" fillId="4" borderId="16" xfId="0" applyFont="1" applyFill="1" applyBorder="1" applyAlignment="1">
      <alignment vertical="center" wrapText="1"/>
    </xf>
    <xf numFmtId="0" fontId="19" fillId="7" borderId="16" xfId="0" applyFont="1" applyFill="1" applyBorder="1" applyAlignment="1">
      <alignment horizontal="left" vertical="top" wrapText="1"/>
    </xf>
    <xf numFmtId="0" fontId="19" fillId="7" borderId="16" xfId="0" applyFont="1" applyFill="1" applyBorder="1" applyAlignment="1">
      <alignment vertical="center" wrapText="1"/>
    </xf>
    <xf numFmtId="0" fontId="23" fillId="7" borderId="10" xfId="0" applyFont="1" applyFill="1" applyBorder="1" applyAlignment="1">
      <alignment horizontal="center" vertical="center"/>
    </xf>
    <xf numFmtId="0" fontId="23" fillId="7" borderId="10" xfId="0" applyFont="1" applyFill="1" applyBorder="1" applyAlignment="1">
      <alignment horizontal="center" vertical="center" wrapText="1"/>
    </xf>
    <xf numFmtId="9" fontId="23" fillId="0" borderId="10" xfId="0" applyNumberFormat="1" applyFont="1" applyFill="1" applyBorder="1" applyAlignment="1">
      <alignment horizontal="center" vertical="center" wrapText="1"/>
    </xf>
    <xf numFmtId="10" fontId="22" fillId="4" borderId="10" xfId="0" applyNumberFormat="1" applyFont="1" applyFill="1" applyBorder="1" applyAlignment="1">
      <alignment vertical="center" wrapText="1"/>
    </xf>
    <xf numFmtId="0" fontId="19" fillId="7" borderId="10" xfId="0" applyFont="1" applyFill="1" applyBorder="1" applyAlignment="1">
      <alignment vertical="center" wrapText="1"/>
    </xf>
    <xf numFmtId="0" fontId="22" fillId="7" borderId="10" xfId="0" applyFont="1" applyFill="1" applyBorder="1" applyAlignment="1">
      <alignment vertical="center" wrapText="1"/>
    </xf>
    <xf numFmtId="10" fontId="23" fillId="7" borderId="10" xfId="9" applyNumberFormat="1" applyFont="1" applyFill="1" applyBorder="1" applyAlignment="1">
      <alignment horizontal="center" vertical="center"/>
    </xf>
    <xf numFmtId="0" fontId="34" fillId="7" borderId="6" xfId="0" applyFont="1" applyFill="1" applyBorder="1" applyAlignment="1">
      <alignment horizontal="center" vertical="center" wrapText="1"/>
    </xf>
    <xf numFmtId="0" fontId="23" fillId="7" borderId="6" xfId="0" applyFont="1" applyFill="1" applyBorder="1" applyAlignment="1">
      <alignment horizontal="left" vertical="center" wrapText="1"/>
    </xf>
    <xf numFmtId="14" fontId="23" fillId="7" borderId="2" xfId="0" applyNumberFormat="1" applyFont="1" applyFill="1" applyBorder="1" applyAlignment="1">
      <alignment horizontal="center" vertical="center"/>
    </xf>
    <xf numFmtId="1" fontId="27" fillId="9" borderId="2" xfId="0" applyNumberFormat="1" applyFont="1" applyFill="1" applyBorder="1" applyAlignment="1">
      <alignment horizontal="center" vertical="center" wrapText="1"/>
    </xf>
    <xf numFmtId="166" fontId="23" fillId="10" borderId="2" xfId="2" applyNumberFormat="1" applyFont="1" applyFill="1" applyBorder="1" applyAlignment="1">
      <alignment horizontal="center" vertical="center" wrapText="1"/>
    </xf>
    <xf numFmtId="0" fontId="23" fillId="10" borderId="2" xfId="0" applyFont="1" applyFill="1" applyBorder="1" applyAlignment="1">
      <alignment horizontal="center" vertical="center" wrapText="1"/>
    </xf>
    <xf numFmtId="0" fontId="23" fillId="9" borderId="2" xfId="0" applyFont="1" applyFill="1" applyBorder="1" applyAlignment="1">
      <alignment horizontal="left" vertical="center" wrapText="1"/>
    </xf>
    <xf numFmtId="0" fontId="25" fillId="0" borderId="20" xfId="0" applyFont="1" applyFill="1" applyBorder="1" applyAlignment="1">
      <alignment horizontal="centerContinuous" vertical="center"/>
    </xf>
    <xf numFmtId="0" fontId="25" fillId="0" borderId="20" xfId="0" applyFont="1" applyFill="1" applyBorder="1" applyAlignment="1">
      <alignment horizontal="center" vertical="center" wrapText="1"/>
    </xf>
    <xf numFmtId="0" fontId="23" fillId="5" borderId="20" xfId="0" applyFont="1" applyFill="1" applyBorder="1" applyAlignment="1">
      <alignment horizontal="center" vertical="center" wrapText="1"/>
    </xf>
    <xf numFmtId="0" fontId="25" fillId="0" borderId="20" xfId="0" applyFont="1" applyFill="1" applyBorder="1" applyAlignment="1">
      <alignment horizontal="centerContinuous" vertical="center" wrapText="1"/>
    </xf>
    <xf numFmtId="0" fontId="27" fillId="5" borderId="20" xfId="0" applyFont="1" applyFill="1" applyBorder="1" applyAlignment="1">
      <alignment horizontal="center" vertical="center" wrapText="1"/>
    </xf>
    <xf numFmtId="0" fontId="24" fillId="0" borderId="26" xfId="0" applyFont="1" applyFill="1" applyBorder="1" applyAlignment="1">
      <alignment horizontal="left" vertical="center"/>
    </xf>
    <xf numFmtId="0" fontId="24" fillId="0" borderId="28" xfId="0" applyFont="1" applyFill="1" applyBorder="1" applyAlignment="1">
      <alignment horizontal="left" vertical="center" wrapText="1"/>
    </xf>
    <xf numFmtId="0" fontId="25" fillId="0" borderId="27" xfId="0" applyFont="1" applyFill="1" applyBorder="1" applyAlignment="1">
      <alignment horizontal="center" vertical="center" wrapText="1"/>
    </xf>
    <xf numFmtId="0" fontId="24" fillId="0" borderId="28" xfId="0" applyFont="1" applyFill="1" applyBorder="1" applyAlignment="1">
      <alignment horizontal="center" vertical="center" wrapText="1"/>
    </xf>
    <xf numFmtId="0" fontId="27" fillId="5" borderId="28" xfId="0" applyFont="1" applyFill="1" applyBorder="1" applyAlignment="1">
      <alignment horizontal="left" vertical="center" wrapText="1"/>
    </xf>
    <xf numFmtId="0" fontId="27" fillId="5" borderId="27" xfId="0" applyFont="1" applyFill="1" applyBorder="1" applyAlignment="1">
      <alignment horizontal="center" vertical="center" wrapText="1"/>
    </xf>
    <xf numFmtId="0" fontId="23" fillId="4" borderId="28" xfId="0" applyFont="1" applyFill="1" applyBorder="1" applyAlignment="1">
      <alignment horizontal="left" vertical="top" wrapText="1"/>
    </xf>
    <xf numFmtId="0" fontId="23" fillId="4" borderId="32" xfId="0" applyFont="1" applyFill="1" applyBorder="1" applyAlignment="1">
      <alignment horizontal="center" vertical="center" wrapText="1"/>
    </xf>
    <xf numFmtId="0" fontId="22" fillId="4" borderId="20" xfId="0" applyFont="1" applyFill="1" applyBorder="1" applyAlignment="1">
      <alignment vertical="center" wrapText="1"/>
    </xf>
    <xf numFmtId="0" fontId="27" fillId="4" borderId="20" xfId="0" applyFont="1" applyFill="1" applyBorder="1" applyAlignment="1">
      <alignment horizontal="center" vertical="center" wrapText="1"/>
    </xf>
    <xf numFmtId="0" fontId="23" fillId="4" borderId="25" xfId="0" applyFont="1" applyFill="1" applyBorder="1" applyAlignment="1">
      <alignment horizontal="center" vertical="center"/>
    </xf>
    <xf numFmtId="0" fontId="22" fillId="4" borderId="27" xfId="0" applyFont="1" applyFill="1" applyBorder="1" applyAlignment="1">
      <alignment vertical="center" wrapText="1"/>
    </xf>
    <xf numFmtId="0" fontId="27" fillId="4" borderId="28" xfId="0" applyFont="1" applyFill="1" applyBorder="1" applyAlignment="1">
      <alignment wrapText="1"/>
    </xf>
    <xf numFmtId="0" fontId="27" fillId="4" borderId="32" xfId="0" applyFont="1" applyFill="1" applyBorder="1" applyAlignment="1">
      <alignment horizontal="center" vertical="center" wrapText="1"/>
    </xf>
    <xf numFmtId="0" fontId="23" fillId="4" borderId="20" xfId="0" applyFont="1" applyFill="1" applyBorder="1" applyAlignment="1">
      <alignment horizontal="center" vertical="center" wrapText="1"/>
    </xf>
    <xf numFmtId="0" fontId="27" fillId="4" borderId="22" xfId="0" applyFont="1" applyFill="1" applyBorder="1" applyAlignment="1">
      <alignment horizontal="center" vertical="center" wrapText="1"/>
    </xf>
    <xf numFmtId="0" fontId="38" fillId="4" borderId="20" xfId="0" applyFont="1" applyFill="1" applyBorder="1" applyAlignment="1" applyProtection="1">
      <alignment horizontal="center" vertical="center" wrapText="1"/>
    </xf>
    <xf numFmtId="0" fontId="27" fillId="4" borderId="27" xfId="0" applyFont="1" applyFill="1" applyBorder="1" applyAlignment="1">
      <alignment horizontal="center" vertical="center" wrapText="1"/>
    </xf>
    <xf numFmtId="2" fontId="23" fillId="4" borderId="20" xfId="0" applyNumberFormat="1" applyFont="1" applyFill="1" applyBorder="1" applyAlignment="1">
      <alignment horizontal="center" vertical="center" wrapText="1"/>
    </xf>
    <xf numFmtId="0" fontId="28" fillId="4" borderId="20" xfId="0" applyFont="1" applyFill="1" applyBorder="1" applyAlignment="1">
      <alignment vertical="center" wrapText="1"/>
    </xf>
    <xf numFmtId="0" fontId="23" fillId="4" borderId="21" xfId="0" applyFont="1" applyFill="1" applyBorder="1" applyAlignment="1">
      <alignment horizontal="center" vertical="center" wrapText="1"/>
    </xf>
    <xf numFmtId="2" fontId="27" fillId="4" borderId="20" xfId="0" applyNumberFormat="1" applyFont="1" applyFill="1" applyBorder="1" applyAlignment="1">
      <alignment horizontal="center" vertical="center" wrapText="1"/>
    </xf>
    <xf numFmtId="0" fontId="23" fillId="4" borderId="20" xfId="7" applyFont="1" applyFill="1" applyBorder="1" applyAlignment="1">
      <alignment horizontal="center" vertical="center" wrapText="1"/>
    </xf>
    <xf numFmtId="2" fontId="27" fillId="4" borderId="27" xfId="0" applyNumberFormat="1" applyFont="1" applyFill="1" applyBorder="1" applyAlignment="1">
      <alignment horizontal="center" vertical="center" wrapText="1"/>
    </xf>
    <xf numFmtId="2" fontId="27" fillId="4" borderId="3" xfId="0" applyNumberFormat="1" applyFont="1" applyFill="1" applyBorder="1" applyAlignment="1">
      <alignment horizontal="center" vertical="center" wrapText="1"/>
    </xf>
    <xf numFmtId="0" fontId="27" fillId="4" borderId="27" xfId="7" applyFont="1" applyFill="1" applyBorder="1" applyAlignment="1">
      <alignment horizontal="center" vertical="center" wrapText="1"/>
    </xf>
    <xf numFmtId="0" fontId="23" fillId="4" borderId="29" xfId="0" applyFont="1" applyFill="1" applyBorder="1" applyAlignment="1">
      <alignment horizontal="center" vertical="center" wrapText="1"/>
    </xf>
    <xf numFmtId="0" fontId="23" fillId="4" borderId="27" xfId="0" applyFont="1" applyFill="1" applyBorder="1" applyAlignment="1">
      <alignment horizontal="center" vertical="center" wrapText="1"/>
    </xf>
    <xf numFmtId="0" fontId="27" fillId="4" borderId="29" xfId="0" applyFont="1" applyFill="1" applyBorder="1" applyAlignment="1">
      <alignment horizontal="center" vertical="center" wrapText="1"/>
    </xf>
    <xf numFmtId="0" fontId="22" fillId="4" borderId="20" xfId="0" applyFont="1" applyFill="1" applyBorder="1" applyAlignment="1">
      <alignment horizontal="left" vertical="top" wrapText="1"/>
    </xf>
    <xf numFmtId="0" fontId="27" fillId="4" borderId="20" xfId="0" applyFont="1" applyFill="1" applyBorder="1" applyAlignment="1">
      <alignment horizontal="center" vertical="top" wrapText="1"/>
    </xf>
    <xf numFmtId="0" fontId="27" fillId="4" borderId="27" xfId="0" applyFont="1" applyFill="1" applyBorder="1" applyAlignment="1">
      <alignment horizontal="left" vertical="top" wrapText="1"/>
    </xf>
    <xf numFmtId="0" fontId="27" fillId="4" borderId="20" xfId="0" applyNumberFormat="1" applyFont="1" applyFill="1" applyBorder="1" applyAlignment="1">
      <alignment horizontal="center" vertical="top" wrapText="1"/>
    </xf>
    <xf numFmtId="0" fontId="27" fillId="4" borderId="20" xfId="0" applyFont="1" applyFill="1" applyBorder="1" applyAlignment="1">
      <alignment horizontal="left" vertical="top" wrapText="1"/>
    </xf>
    <xf numFmtId="0" fontId="19" fillId="4" borderId="20" xfId="0" applyFont="1" applyFill="1" applyBorder="1" applyAlignment="1">
      <alignment horizontal="left" vertical="top" wrapText="1"/>
    </xf>
    <xf numFmtId="0" fontId="23" fillId="4" borderId="20" xfId="0" applyFont="1" applyFill="1" applyBorder="1" applyAlignment="1">
      <alignment horizontal="center" vertical="top" wrapText="1"/>
    </xf>
    <xf numFmtId="0" fontId="3" fillId="4" borderId="20" xfId="0" applyFont="1" applyFill="1" applyBorder="1" applyAlignment="1">
      <alignment horizontal="center" vertical="center" wrapText="1"/>
    </xf>
    <xf numFmtId="0" fontId="27" fillId="5" borderId="22" xfId="0" applyFont="1" applyFill="1" applyBorder="1" applyAlignment="1">
      <alignment horizontal="center" vertical="center" wrapText="1"/>
    </xf>
    <xf numFmtId="0" fontId="27" fillId="5" borderId="3" xfId="0" applyFont="1" applyFill="1" applyBorder="1" applyAlignment="1" applyProtection="1">
      <alignment horizontal="center" vertical="center" wrapText="1"/>
    </xf>
    <xf numFmtId="9" fontId="27" fillId="5" borderId="3" xfId="0" applyNumberFormat="1" applyFont="1" applyFill="1" applyBorder="1" applyAlignment="1" applyProtection="1">
      <alignment horizontal="center" vertical="center" wrapText="1"/>
    </xf>
    <xf numFmtId="167" fontId="27" fillId="5" borderId="3" xfId="0" applyNumberFormat="1" applyFont="1" applyFill="1" applyBorder="1" applyAlignment="1">
      <alignment horizontal="center" vertical="center" wrapText="1"/>
    </xf>
    <xf numFmtId="0" fontId="19" fillId="5" borderId="20" xfId="0" applyFont="1" applyFill="1" applyBorder="1" applyAlignment="1">
      <alignment horizontal="left" vertical="top" wrapText="1"/>
    </xf>
    <xf numFmtId="0" fontId="23" fillId="5" borderId="20" xfId="0" applyFont="1" applyFill="1" applyBorder="1" applyAlignment="1">
      <alignment horizontal="center" vertical="top" wrapText="1"/>
    </xf>
    <xf numFmtId="0" fontId="27" fillId="5" borderId="27" xfId="0" applyFont="1" applyFill="1" applyBorder="1" applyAlignment="1">
      <alignment horizontal="left" vertical="top" wrapText="1"/>
    </xf>
    <xf numFmtId="14" fontId="26" fillId="5" borderId="3" xfId="0" applyNumberFormat="1" applyFont="1" applyFill="1" applyBorder="1" applyAlignment="1">
      <alignment horizontal="center" vertical="center"/>
    </xf>
    <xf numFmtId="9" fontId="23" fillId="5" borderId="3" xfId="0" applyNumberFormat="1" applyFont="1" applyFill="1" applyBorder="1" applyAlignment="1">
      <alignment horizontal="center" vertical="center" wrapText="1"/>
    </xf>
    <xf numFmtId="166" fontId="27" fillId="5" borderId="3" xfId="2" applyNumberFormat="1" applyFont="1" applyFill="1" applyBorder="1" applyAlignment="1">
      <alignment horizontal="center" vertical="center" wrapText="1"/>
    </xf>
    <xf numFmtId="0" fontId="23" fillId="5" borderId="28" xfId="0" applyFont="1" applyFill="1" applyBorder="1" applyAlignment="1">
      <alignment horizontal="left" vertical="top" wrapText="1"/>
    </xf>
    <xf numFmtId="9" fontId="27" fillId="5" borderId="3" xfId="9" applyFont="1" applyFill="1" applyBorder="1" applyAlignment="1">
      <alignment horizontal="left" vertical="top" wrapText="1"/>
    </xf>
    <xf numFmtId="10" fontId="47" fillId="5" borderId="3" xfId="9" applyNumberFormat="1" applyFont="1" applyFill="1" applyBorder="1" applyAlignment="1">
      <alignment horizontal="center" vertical="center" wrapText="1"/>
    </xf>
    <xf numFmtId="9" fontId="27" fillId="5" borderId="3" xfId="0" applyNumberFormat="1" applyFont="1" applyFill="1" applyBorder="1" applyAlignment="1">
      <alignment horizontal="center" vertical="center" wrapText="1"/>
    </xf>
    <xf numFmtId="0" fontId="23" fillId="5" borderId="21" xfId="0" applyFont="1" applyFill="1" applyBorder="1" applyAlignment="1">
      <alignment horizontal="center" vertical="center" wrapText="1"/>
    </xf>
    <xf numFmtId="0" fontId="27" fillId="5" borderId="21" xfId="0" applyFont="1" applyFill="1" applyBorder="1" applyAlignment="1">
      <alignment horizontal="center" vertical="center" wrapText="1"/>
    </xf>
    <xf numFmtId="0" fontId="27" fillId="5" borderId="29" xfId="0" applyFont="1" applyFill="1" applyBorder="1" applyAlignment="1">
      <alignment horizontal="center" vertical="center" wrapText="1"/>
    </xf>
    <xf numFmtId="0" fontId="27" fillId="5" borderId="2" xfId="0" applyFont="1" applyFill="1" applyBorder="1" applyAlignment="1">
      <alignment horizontal="center" vertical="center" wrapText="1"/>
    </xf>
    <xf numFmtId="0" fontId="29" fillId="5" borderId="2" xfId="1" applyFont="1" applyFill="1" applyBorder="1" applyAlignment="1" applyProtection="1">
      <alignment horizontal="center" vertical="center" wrapText="1"/>
    </xf>
    <xf numFmtId="14" fontId="23" fillId="5" borderId="3" xfId="0" applyNumberFormat="1" applyFont="1" applyFill="1" applyBorder="1" applyAlignment="1">
      <alignment horizontal="center" vertical="center"/>
    </xf>
    <xf numFmtId="3" fontId="27" fillId="5" borderId="2" xfId="0" applyNumberFormat="1" applyFont="1" applyFill="1" applyBorder="1" applyAlignment="1">
      <alignment horizontal="center" vertical="center" wrapText="1"/>
    </xf>
    <xf numFmtId="9" fontId="27" fillId="5" borderId="2" xfId="0" applyNumberFormat="1" applyFont="1" applyFill="1" applyBorder="1" applyAlignment="1">
      <alignment horizontal="center" vertical="center" wrapText="1"/>
    </xf>
    <xf numFmtId="172" fontId="23" fillId="5" borderId="2" xfId="0" applyNumberFormat="1" applyFont="1" applyFill="1" applyBorder="1" applyAlignment="1">
      <alignment horizontal="center" vertical="center" wrapText="1"/>
    </xf>
    <xf numFmtId="9" fontId="23" fillId="5" borderId="2" xfId="0" applyNumberFormat="1" applyFont="1" applyFill="1" applyBorder="1" applyAlignment="1">
      <alignment horizontal="center" vertical="center" wrapText="1"/>
    </xf>
    <xf numFmtId="0" fontId="23" fillId="5" borderId="2" xfId="0" applyFont="1" applyFill="1" applyBorder="1" applyAlignment="1">
      <alignment horizontal="left" vertical="center" wrapText="1"/>
    </xf>
    <xf numFmtId="0" fontId="23" fillId="5" borderId="28" xfId="0" applyFont="1" applyFill="1" applyBorder="1" applyAlignment="1">
      <alignment horizontal="left" vertical="center"/>
    </xf>
    <xf numFmtId="0" fontId="19" fillId="5" borderId="0" xfId="0" applyFont="1" applyFill="1" applyBorder="1" applyAlignment="1">
      <alignment vertical="top"/>
    </xf>
    <xf numFmtId="2" fontId="19" fillId="5" borderId="0" xfId="0" applyNumberFormat="1" applyFont="1" applyFill="1" applyBorder="1" applyAlignment="1">
      <alignment wrapText="1"/>
    </xf>
    <xf numFmtId="2" fontId="23" fillId="5" borderId="20" xfId="0" applyNumberFormat="1" applyFont="1" applyFill="1" applyBorder="1" applyAlignment="1">
      <alignment horizontal="center" vertical="center" wrapText="1"/>
    </xf>
    <xf numFmtId="2" fontId="27" fillId="5" borderId="20" xfId="0" applyNumberFormat="1" applyFont="1" applyFill="1" applyBorder="1" applyAlignment="1">
      <alignment horizontal="center" vertical="center" wrapText="1"/>
    </xf>
    <xf numFmtId="2" fontId="27" fillId="5" borderId="27" xfId="0" applyNumberFormat="1" applyFont="1" applyFill="1" applyBorder="1" applyAlignment="1">
      <alignment horizontal="center" vertical="center" wrapText="1"/>
    </xf>
    <xf numFmtId="2" fontId="27" fillId="5" borderId="3" xfId="0" applyNumberFormat="1" applyFont="1" applyFill="1" applyBorder="1" applyAlignment="1">
      <alignment horizontal="center" vertical="center"/>
    </xf>
    <xf numFmtId="2" fontId="38" fillId="5" borderId="10" xfId="0" applyNumberFormat="1" applyFont="1" applyFill="1" applyBorder="1" applyAlignment="1" applyProtection="1">
      <alignment horizontal="center" vertical="center" wrapText="1"/>
    </xf>
    <xf numFmtId="10" fontId="27" fillId="5" borderId="3" xfId="0" applyNumberFormat="1" applyFont="1" applyFill="1" applyBorder="1" applyAlignment="1">
      <alignment horizontal="center" vertical="center" wrapText="1"/>
    </xf>
    <xf numFmtId="2" fontId="27" fillId="5" borderId="3" xfId="0" applyNumberFormat="1" applyFont="1" applyFill="1" applyBorder="1" applyAlignment="1">
      <alignment horizontal="left" vertical="center" wrapText="1"/>
    </xf>
    <xf numFmtId="2" fontId="27" fillId="5" borderId="28" xfId="0" applyNumberFormat="1" applyFont="1" applyFill="1" applyBorder="1" applyAlignment="1">
      <alignment horizontal="left" vertical="center" wrapText="1"/>
    </xf>
    <xf numFmtId="2" fontId="0" fillId="5" borderId="0" xfId="0" applyNumberFormat="1" applyFill="1" applyBorder="1"/>
    <xf numFmtId="0" fontId="23" fillId="5" borderId="20" xfId="7" applyFont="1" applyFill="1" applyBorder="1" applyAlignment="1">
      <alignment horizontal="center" vertical="center" wrapText="1"/>
    </xf>
    <xf numFmtId="0" fontId="27" fillId="5" borderId="27" xfId="7" applyFont="1" applyFill="1" applyBorder="1" applyAlignment="1">
      <alignment horizontal="center" vertical="center" wrapText="1"/>
    </xf>
    <xf numFmtId="0" fontId="27" fillId="5" borderId="3" xfId="7" applyFont="1" applyFill="1" applyBorder="1" applyAlignment="1">
      <alignment horizontal="center" vertical="center" wrapText="1"/>
    </xf>
    <xf numFmtId="0" fontId="31" fillId="5" borderId="3" xfId="1" applyFont="1" applyFill="1" applyBorder="1" applyAlignment="1" applyProtection="1">
      <alignment horizontal="center" vertical="center" wrapText="1"/>
    </xf>
    <xf numFmtId="14" fontId="27" fillId="5" borderId="3" xfId="7" applyNumberFormat="1" applyFont="1" applyFill="1" applyBorder="1" applyAlignment="1">
      <alignment horizontal="center" vertical="center" wrapText="1"/>
    </xf>
    <xf numFmtId="9" fontId="27" fillId="5" borderId="3" xfId="7" applyNumberFormat="1" applyFont="1" applyFill="1" applyBorder="1" applyAlignment="1">
      <alignment horizontal="center" vertical="center" wrapText="1"/>
    </xf>
    <xf numFmtId="3" fontId="23" fillId="5" borderId="3" xfId="7" applyNumberFormat="1" applyFont="1" applyFill="1" applyBorder="1" applyAlignment="1">
      <alignment horizontal="center" vertical="center" wrapText="1"/>
    </xf>
    <xf numFmtId="167" fontId="23" fillId="5" borderId="3" xfId="0" applyNumberFormat="1" applyFont="1" applyFill="1" applyBorder="1" applyAlignment="1">
      <alignment horizontal="center" vertical="center" wrapText="1"/>
    </xf>
    <xf numFmtId="170" fontId="23" fillId="5" borderId="3" xfId="0" applyNumberFormat="1" applyFont="1" applyFill="1" applyBorder="1" applyAlignment="1">
      <alignment horizontal="center" vertical="center" wrapText="1"/>
    </xf>
    <xf numFmtId="0" fontId="23" fillId="5" borderId="3" xfId="0" applyFont="1" applyFill="1" applyBorder="1" applyAlignment="1">
      <alignment horizontal="left" vertical="center" wrapText="1"/>
    </xf>
    <xf numFmtId="0" fontId="23" fillId="5" borderId="28" xfId="7" quotePrefix="1" applyFont="1" applyFill="1" applyBorder="1" applyAlignment="1">
      <alignment horizontal="left" vertical="center" wrapText="1"/>
    </xf>
    <xf numFmtId="0" fontId="22" fillId="5" borderId="0" xfId="0" applyFont="1" applyFill="1" applyBorder="1"/>
    <xf numFmtId="0" fontId="22" fillId="5" borderId="20" xfId="0" applyFont="1" applyFill="1" applyBorder="1" applyAlignment="1">
      <alignment horizontal="left" vertical="top" wrapText="1"/>
    </xf>
    <xf numFmtId="0" fontId="27" fillId="5" borderId="20" xfId="0" applyFont="1" applyFill="1" applyBorder="1" applyAlignment="1">
      <alignment horizontal="center" vertical="top" wrapText="1"/>
    </xf>
    <xf numFmtId="0" fontId="43" fillId="5" borderId="3" xfId="1" applyFont="1" applyFill="1" applyBorder="1" applyAlignment="1" applyProtection="1">
      <alignment horizontal="left" vertical="top" wrapText="1"/>
    </xf>
    <xf numFmtId="14" fontId="4" fillId="5" borderId="3" xfId="0" applyNumberFormat="1" applyFont="1" applyFill="1" applyBorder="1" applyAlignment="1">
      <alignment horizontal="center" vertical="center"/>
    </xf>
    <xf numFmtId="166" fontId="27" fillId="5" borderId="3" xfId="2" applyNumberFormat="1" applyFont="1" applyFill="1" applyBorder="1" applyAlignment="1">
      <alignment horizontal="left" vertical="top" wrapText="1"/>
    </xf>
    <xf numFmtId="10" fontId="12" fillId="5" borderId="3" xfId="9" applyNumberFormat="1" applyFont="1" applyFill="1" applyBorder="1" applyAlignment="1">
      <alignment horizontal="center" vertical="center" wrapText="1"/>
    </xf>
    <xf numFmtId="0" fontId="27" fillId="5" borderId="28" xfId="0" applyFont="1" applyFill="1" applyBorder="1" applyAlignment="1">
      <alignment horizontal="left" vertical="top" wrapText="1"/>
    </xf>
    <xf numFmtId="0" fontId="23" fillId="5" borderId="22" xfId="0" applyFont="1" applyFill="1" applyBorder="1" applyAlignment="1">
      <alignment horizontal="center" vertical="center" wrapText="1"/>
    </xf>
    <xf numFmtId="0" fontId="27" fillId="5" borderId="30" xfId="0" applyFont="1" applyFill="1" applyBorder="1" applyAlignment="1">
      <alignment horizontal="center" vertical="center" wrapText="1"/>
    </xf>
    <xf numFmtId="0" fontId="27" fillId="5" borderId="6" xfId="0" applyFont="1" applyFill="1" applyBorder="1" applyAlignment="1">
      <alignment horizontal="center" vertical="center" wrapText="1"/>
    </xf>
    <xf numFmtId="0" fontId="29" fillId="5" borderId="6" xfId="1" applyFont="1" applyFill="1" applyBorder="1" applyAlignment="1" applyProtection="1">
      <alignment horizontal="center" vertical="center" wrapText="1"/>
    </xf>
    <xf numFmtId="14" fontId="23" fillId="5" borderId="6" xfId="0" applyNumberFormat="1" applyFont="1" applyFill="1" applyBorder="1" applyAlignment="1">
      <alignment horizontal="center" vertical="center"/>
    </xf>
    <xf numFmtId="166" fontId="23" fillId="5" borderId="6" xfId="2" applyNumberFormat="1" applyFont="1" applyFill="1" applyBorder="1" applyAlignment="1">
      <alignment horizontal="center" vertical="center" wrapText="1"/>
    </xf>
    <xf numFmtId="0" fontId="23" fillId="5" borderId="6" xfId="0" applyFont="1" applyFill="1" applyBorder="1" applyAlignment="1">
      <alignment horizontal="left" vertical="center" wrapText="1"/>
    </xf>
    <xf numFmtId="0" fontId="23" fillId="5" borderId="28" xfId="0" applyFont="1" applyFill="1" applyBorder="1" applyAlignment="1">
      <alignment horizontal="left" vertical="center" wrapText="1"/>
    </xf>
    <xf numFmtId="0" fontId="23" fillId="4" borderId="23" xfId="0" applyFont="1" applyFill="1" applyBorder="1" applyAlignment="1">
      <alignment horizontal="center" vertical="center" wrapText="1"/>
    </xf>
    <xf numFmtId="0" fontId="23" fillId="4" borderId="31" xfId="0" applyFont="1" applyFill="1" applyBorder="1" applyAlignment="1">
      <alignment horizontal="center" vertical="center"/>
    </xf>
    <xf numFmtId="0" fontId="23" fillId="4" borderId="32" xfId="0" applyFont="1" applyFill="1" applyBorder="1" applyAlignment="1">
      <alignment horizontal="center" vertical="center"/>
    </xf>
    <xf numFmtId="14" fontId="23" fillId="4" borderId="32" xfId="0" applyNumberFormat="1" applyFont="1" applyFill="1" applyBorder="1" applyAlignment="1">
      <alignment horizontal="center" vertical="center"/>
    </xf>
    <xf numFmtId="0" fontId="23" fillId="4" borderId="32" xfId="0" applyFont="1" applyFill="1" applyBorder="1" applyAlignment="1">
      <alignment horizontal="left" vertical="center"/>
    </xf>
    <xf numFmtId="0" fontId="23" fillId="4" borderId="33" xfId="0" applyFont="1" applyFill="1" applyBorder="1" applyAlignment="1">
      <alignment horizontal="left" vertical="center"/>
    </xf>
    <xf numFmtId="14" fontId="23" fillId="4" borderId="3" xfId="0" applyNumberFormat="1" applyFont="1" applyFill="1" applyBorder="1" applyAlignment="1">
      <alignment horizontal="center" vertical="center"/>
    </xf>
    <xf numFmtId="0" fontId="27" fillId="4" borderId="28" xfId="0" applyFont="1" applyFill="1" applyBorder="1" applyAlignment="1">
      <alignment horizontal="left" vertical="center" wrapText="1"/>
    </xf>
    <xf numFmtId="0" fontId="22" fillId="4" borderId="0" xfId="0" applyFont="1" applyFill="1" applyBorder="1" applyAlignment="1">
      <alignment wrapText="1"/>
    </xf>
    <xf numFmtId="0" fontId="43" fillId="4" borderId="3" xfId="1" applyFont="1" applyFill="1" applyBorder="1" applyAlignment="1" applyProtection="1">
      <alignment vertical="center" wrapText="1"/>
    </xf>
    <xf numFmtId="0" fontId="22" fillId="4" borderId="28" xfId="0" applyFont="1" applyFill="1" applyBorder="1" applyAlignment="1">
      <alignment vertical="center" wrapText="1"/>
    </xf>
    <xf numFmtId="0" fontId="19" fillId="4" borderId="20" xfId="0" applyFont="1" applyFill="1" applyBorder="1" applyAlignment="1">
      <alignment horizontal="center" vertical="top" wrapText="1"/>
    </xf>
    <xf numFmtId="0" fontId="19" fillId="4" borderId="27" xfId="0" applyFont="1" applyFill="1" applyBorder="1" applyAlignment="1">
      <alignment vertical="center" wrapText="1"/>
    </xf>
    <xf numFmtId="14" fontId="26" fillId="4" borderId="3" xfId="0" applyNumberFormat="1" applyFont="1" applyFill="1" applyBorder="1" applyAlignment="1">
      <alignment horizontal="center" vertical="center"/>
    </xf>
    <xf numFmtId="9" fontId="23" fillId="4" borderId="3" xfId="0" applyNumberFormat="1" applyFont="1" applyFill="1" applyBorder="1" applyAlignment="1">
      <alignment horizontal="left" vertical="top" wrapText="1"/>
    </xf>
    <xf numFmtId="0" fontId="19" fillId="4" borderId="3" xfId="0" applyFont="1" applyFill="1" applyBorder="1" applyAlignment="1">
      <alignment horizontal="center" vertical="center" wrapText="1"/>
    </xf>
    <xf numFmtId="9" fontId="19" fillId="4" borderId="3" xfId="0" applyNumberFormat="1" applyFont="1" applyFill="1" applyBorder="1" applyAlignment="1">
      <alignment horizontal="center" vertical="center" wrapText="1"/>
    </xf>
    <xf numFmtId="0" fontId="19" fillId="4" borderId="3" xfId="0" applyNumberFormat="1" applyFont="1" applyFill="1" applyBorder="1" applyAlignment="1">
      <alignment vertical="center" wrapText="1"/>
    </xf>
    <xf numFmtId="0" fontId="19" fillId="4" borderId="28" xfId="0" applyFont="1" applyFill="1" applyBorder="1" applyAlignment="1">
      <alignment vertical="center" wrapText="1"/>
    </xf>
    <xf numFmtId="9" fontId="27" fillId="4" borderId="3" xfId="0" applyNumberFormat="1" applyFont="1" applyFill="1" applyBorder="1" applyAlignment="1">
      <alignment horizontal="center" vertical="center" wrapText="1"/>
    </xf>
    <xf numFmtId="3" fontId="23" fillId="4" borderId="3" xfId="2" applyNumberFormat="1" applyFont="1" applyFill="1" applyBorder="1" applyAlignment="1">
      <alignment horizontal="center" vertical="center" wrapText="1"/>
    </xf>
    <xf numFmtId="0" fontId="23" fillId="4" borderId="28" xfId="0" applyFont="1" applyFill="1" applyBorder="1" applyAlignment="1">
      <alignment horizontal="left" vertical="center" wrapText="1"/>
    </xf>
    <xf numFmtId="0" fontId="23" fillId="4" borderId="20" xfId="0" applyFont="1" applyFill="1" applyBorder="1" applyAlignment="1">
      <alignment horizontal="center" vertical="center"/>
    </xf>
    <xf numFmtId="0" fontId="23" fillId="4" borderId="27" xfId="0" applyFont="1" applyFill="1" applyBorder="1" applyAlignment="1">
      <alignment horizontal="center" vertical="center"/>
    </xf>
    <xf numFmtId="0" fontId="23" fillId="4" borderId="3" xfId="0" applyFont="1" applyFill="1" applyBorder="1" applyAlignment="1">
      <alignment horizontal="left" vertical="center"/>
    </xf>
    <xf numFmtId="166" fontId="23" fillId="4" borderId="3" xfId="2" applyNumberFormat="1" applyFont="1" applyFill="1" applyBorder="1" applyAlignment="1">
      <alignment horizontal="center" vertical="center"/>
    </xf>
    <xf numFmtId="0" fontId="27" fillId="4" borderId="28" xfId="0" applyFont="1" applyFill="1" applyBorder="1" applyAlignment="1">
      <alignment horizontal="left" vertical="center"/>
    </xf>
    <xf numFmtId="0" fontId="23" fillId="4" borderId="28" xfId="0" applyFont="1" applyFill="1" applyBorder="1" applyAlignment="1">
      <alignment horizontal="left" vertical="center"/>
    </xf>
    <xf numFmtId="0" fontId="27" fillId="4" borderId="19" xfId="0" applyFont="1" applyFill="1" applyBorder="1" applyAlignment="1">
      <alignment horizontal="center" vertical="center"/>
    </xf>
    <xf numFmtId="0" fontId="23" fillId="4" borderId="19" xfId="0" applyFont="1" applyFill="1" applyBorder="1" applyAlignment="1">
      <alignment horizontal="center" vertical="center"/>
    </xf>
    <xf numFmtId="0" fontId="23" fillId="4" borderId="24" xfId="0" applyFont="1" applyFill="1" applyBorder="1" applyAlignment="1">
      <alignment horizontal="center" vertical="center"/>
    </xf>
    <xf numFmtId="0" fontId="23" fillId="4" borderId="25" xfId="0" applyFont="1" applyFill="1" applyBorder="1" applyAlignment="1">
      <alignment horizontal="center" vertical="center" wrapText="1"/>
    </xf>
    <xf numFmtId="14" fontId="23" fillId="4" borderId="25" xfId="0" applyNumberFormat="1" applyFont="1" applyFill="1" applyBorder="1" applyAlignment="1">
      <alignment horizontal="center" vertical="center"/>
    </xf>
    <xf numFmtId="0" fontId="23" fillId="4" borderId="25" xfId="0" applyFont="1" applyFill="1" applyBorder="1" applyAlignment="1">
      <alignment horizontal="left" vertical="center"/>
    </xf>
    <xf numFmtId="166" fontId="23" fillId="4" borderId="25" xfId="2" applyNumberFormat="1" applyFont="1" applyFill="1" applyBorder="1" applyAlignment="1">
      <alignment horizontal="center" vertical="center" wrapText="1"/>
    </xf>
    <xf numFmtId="0" fontId="23" fillId="4" borderId="26" xfId="0" applyFont="1" applyFill="1" applyBorder="1" applyAlignment="1">
      <alignment horizontal="left" vertical="center"/>
    </xf>
    <xf numFmtId="0" fontId="27" fillId="4" borderId="23" xfId="0" applyFont="1" applyFill="1" applyBorder="1" applyAlignment="1">
      <alignment horizontal="center" vertical="center" wrapText="1"/>
    </xf>
    <xf numFmtId="0" fontId="23" fillId="4" borderId="31" xfId="0" applyFont="1" applyFill="1" applyBorder="1" applyAlignment="1">
      <alignment horizontal="center" vertical="center" wrapText="1"/>
    </xf>
    <xf numFmtId="0" fontId="29" fillId="4" borderId="32" xfId="1" applyFont="1" applyFill="1" applyBorder="1" applyAlignment="1" applyProtection="1">
      <alignment horizontal="center" vertical="center" wrapText="1"/>
    </xf>
    <xf numFmtId="9" fontId="27" fillId="4" borderId="32" xfId="9" applyFont="1" applyFill="1" applyBorder="1" applyAlignment="1">
      <alignment horizontal="left" vertical="center" wrapText="1"/>
    </xf>
    <xf numFmtId="9" fontId="27" fillId="4" borderId="32" xfId="9" applyFont="1" applyFill="1" applyBorder="1" applyAlignment="1">
      <alignment horizontal="center" vertical="center" wrapText="1"/>
    </xf>
    <xf numFmtId="172" fontId="23" fillId="4" borderId="32" xfId="0" applyNumberFormat="1" applyFont="1" applyFill="1" applyBorder="1" applyAlignment="1">
      <alignment horizontal="center" vertical="center"/>
    </xf>
    <xf numFmtId="0" fontId="23" fillId="4" borderId="32" xfId="0" applyFont="1" applyFill="1" applyBorder="1" applyAlignment="1">
      <alignment horizontal="left" vertical="center" wrapText="1"/>
    </xf>
    <xf numFmtId="0" fontId="23" fillId="4" borderId="33" xfId="0" applyFont="1" applyFill="1" applyBorder="1" applyAlignment="1">
      <alignment horizontal="left" vertical="center" wrapText="1"/>
    </xf>
    <xf numFmtId="14" fontId="27" fillId="4" borderId="2" xfId="0" applyNumberFormat="1" applyFont="1" applyFill="1" applyBorder="1" applyAlignment="1">
      <alignment horizontal="center" vertical="center" wrapText="1"/>
    </xf>
    <xf numFmtId="14" fontId="23" fillId="4" borderId="2" xfId="0" applyNumberFormat="1" applyFont="1" applyFill="1" applyBorder="1" applyAlignment="1">
      <alignment horizontal="center" vertical="center" wrapText="1"/>
    </xf>
    <xf numFmtId="0" fontId="23" fillId="4" borderId="2" xfId="0" applyFont="1" applyFill="1" applyBorder="1" applyAlignment="1">
      <alignment horizontal="left" vertical="center" wrapText="1"/>
    </xf>
    <xf numFmtId="169" fontId="23" fillId="4" borderId="2" xfId="4" applyNumberFormat="1" applyFont="1" applyFill="1" applyBorder="1" applyAlignment="1">
      <alignment horizontal="center" vertical="center" wrapText="1"/>
    </xf>
    <xf numFmtId="9" fontId="23" fillId="4" borderId="2" xfId="0" applyNumberFormat="1" applyFont="1" applyFill="1" applyBorder="1" applyAlignment="1">
      <alignment horizontal="left" vertical="center" wrapText="1"/>
    </xf>
    <xf numFmtId="0" fontId="23" fillId="4" borderId="22" xfId="0" applyFont="1" applyFill="1" applyBorder="1" applyAlignment="1">
      <alignment horizontal="center" vertical="center" wrapText="1"/>
    </xf>
    <xf numFmtId="15" fontId="27" fillId="4" borderId="2" xfId="0" applyNumberFormat="1" applyFont="1" applyFill="1" applyBorder="1" applyAlignment="1">
      <alignment horizontal="center" vertical="center" wrapText="1"/>
    </xf>
    <xf numFmtId="14" fontId="27" fillId="4" borderId="3" xfId="0" applyNumberFormat="1" applyFont="1" applyFill="1" applyBorder="1" applyAlignment="1">
      <alignment horizontal="center" vertical="center" wrapText="1"/>
    </xf>
    <xf numFmtId="0" fontId="27" fillId="4" borderId="2" xfId="0" applyFont="1" applyFill="1" applyBorder="1" applyAlignment="1">
      <alignment horizontal="left" vertical="center" wrapText="1"/>
    </xf>
    <xf numFmtId="167" fontId="27" fillId="4" borderId="2" xfId="0" applyNumberFormat="1" applyFont="1" applyFill="1" applyBorder="1" applyAlignment="1">
      <alignment horizontal="center" vertical="center" wrapText="1"/>
    </xf>
    <xf numFmtId="167" fontId="27" fillId="4" borderId="2" xfId="9" applyNumberFormat="1" applyFont="1" applyFill="1" applyBorder="1" applyAlignment="1">
      <alignment horizontal="left" vertical="center" wrapText="1"/>
    </xf>
    <xf numFmtId="0" fontId="27" fillId="4" borderId="12" xfId="0" applyFont="1" applyFill="1" applyBorder="1" applyAlignment="1">
      <alignment horizontal="center" vertical="center" wrapText="1"/>
    </xf>
    <xf numFmtId="0" fontId="27" fillId="4" borderId="6" xfId="0" applyFont="1" applyFill="1" applyBorder="1" applyAlignment="1">
      <alignment horizontal="center" vertical="center" wrapText="1"/>
    </xf>
    <xf numFmtId="10" fontId="47" fillId="4" borderId="3" xfId="9" applyNumberFormat="1" applyFont="1" applyFill="1" applyBorder="1" applyAlignment="1">
      <alignment horizontal="center" vertical="center" wrapText="1"/>
    </xf>
    <xf numFmtId="9" fontId="19" fillId="4" borderId="3" xfId="0" applyNumberFormat="1" applyFont="1" applyFill="1" applyBorder="1" applyAlignment="1">
      <alignment horizontal="center" vertical="center"/>
    </xf>
    <xf numFmtId="0" fontId="23" fillId="4" borderId="28" xfId="0" applyNumberFormat="1" applyFont="1" applyFill="1" applyBorder="1" applyAlignment="1">
      <alignment horizontal="left" vertical="top" wrapText="1"/>
    </xf>
    <xf numFmtId="10" fontId="27" fillId="4" borderId="3" xfId="0" applyNumberFormat="1" applyFont="1" applyFill="1" applyBorder="1" applyAlignment="1">
      <alignment horizontal="center" vertical="center" wrapText="1"/>
    </xf>
    <xf numFmtId="9" fontId="22" fillId="4" borderId="3" xfId="0" applyNumberFormat="1" applyFont="1" applyFill="1" applyBorder="1" applyAlignment="1">
      <alignment horizontal="center" vertical="center"/>
    </xf>
    <xf numFmtId="0" fontId="27" fillId="4" borderId="28" xfId="0" applyFont="1" applyFill="1" applyBorder="1" applyAlignment="1">
      <alignment horizontal="center" vertical="center" wrapText="1"/>
    </xf>
    <xf numFmtId="9" fontId="27" fillId="4" borderId="3" xfId="9" applyFont="1" applyFill="1" applyBorder="1" applyAlignment="1">
      <alignment horizontal="center" vertical="center" wrapText="1"/>
    </xf>
    <xf numFmtId="0" fontId="23" fillId="4" borderId="3" xfId="0" applyFont="1" applyFill="1" applyBorder="1" applyAlignment="1">
      <alignment horizontal="left" vertical="top"/>
    </xf>
    <xf numFmtId="170" fontId="27" fillId="4" borderId="3" xfId="0" applyNumberFormat="1" applyFont="1" applyFill="1" applyBorder="1" applyAlignment="1">
      <alignment horizontal="right" vertical="center" wrapText="1"/>
    </xf>
    <xf numFmtId="0" fontId="27" fillId="4" borderId="28" xfId="0" applyFont="1" applyFill="1" applyBorder="1" applyAlignment="1">
      <alignment horizontal="left" vertical="top" wrapText="1"/>
    </xf>
    <xf numFmtId="0" fontId="34" fillId="4" borderId="3" xfId="0" applyFont="1" applyFill="1" applyBorder="1" applyAlignment="1">
      <alignment horizontal="center" vertical="center" wrapText="1"/>
    </xf>
    <xf numFmtId="3" fontId="27" fillId="4" borderId="3" xfId="0" applyNumberFormat="1" applyFont="1" applyFill="1" applyBorder="1" applyAlignment="1">
      <alignment horizontal="right" vertical="center" wrapText="1"/>
    </xf>
    <xf numFmtId="0" fontId="31" fillId="4" borderId="3" xfId="1" applyFont="1" applyFill="1" applyBorder="1" applyAlignment="1" applyProtection="1">
      <alignment horizontal="left" vertical="top" wrapText="1"/>
    </xf>
    <xf numFmtId="14" fontId="43" fillId="4" borderId="3" xfId="1" applyNumberFormat="1" applyFont="1" applyFill="1" applyBorder="1" applyAlignment="1" applyProtection="1">
      <alignment horizontal="center" vertical="center"/>
    </xf>
    <xf numFmtId="9" fontId="44" fillId="4" borderId="13" xfId="9" applyFont="1" applyFill="1" applyBorder="1" applyAlignment="1">
      <alignment horizontal="center" vertical="center" wrapText="1"/>
    </xf>
    <xf numFmtId="166" fontId="27" fillId="4" borderId="3" xfId="2" applyNumberFormat="1" applyFont="1" applyFill="1" applyBorder="1" applyAlignment="1">
      <alignment horizontal="left" vertical="top" wrapText="1"/>
    </xf>
    <xf numFmtId="0" fontId="22" fillId="4" borderId="0" xfId="0" applyFont="1" applyFill="1" applyBorder="1" applyAlignment="1">
      <alignment vertical="top"/>
    </xf>
    <xf numFmtId="0" fontId="22" fillId="4" borderId="0" xfId="0" applyFont="1" applyFill="1" applyBorder="1" applyAlignment="1">
      <alignment vertical="top" wrapText="1"/>
    </xf>
    <xf numFmtId="14" fontId="4" fillId="4" borderId="3" xfId="0" applyNumberFormat="1" applyFont="1" applyFill="1" applyBorder="1" applyAlignment="1">
      <alignment horizontal="center" vertical="top"/>
    </xf>
    <xf numFmtId="0" fontId="23" fillId="4" borderId="0" xfId="0" applyFont="1" applyFill="1" applyBorder="1" applyAlignment="1">
      <alignment vertical="center"/>
    </xf>
    <xf numFmtId="0" fontId="19" fillId="4" borderId="0" xfId="0" applyFont="1" applyFill="1" applyBorder="1" applyAlignment="1">
      <alignment vertical="top" wrapText="1"/>
    </xf>
    <xf numFmtId="0" fontId="19" fillId="4" borderId="0" xfId="0" applyFont="1" applyFill="1" applyBorder="1" applyAlignment="1">
      <alignment vertical="top"/>
    </xf>
    <xf numFmtId="9" fontId="27" fillId="4" borderId="3" xfId="9" applyFont="1" applyFill="1" applyBorder="1" applyAlignment="1">
      <alignment horizontal="left" vertical="top" wrapText="1"/>
    </xf>
    <xf numFmtId="0" fontId="27" fillId="4" borderId="3" xfId="1" applyFont="1" applyFill="1" applyBorder="1" applyAlignment="1" applyProtection="1">
      <alignment horizontal="left" vertical="top" wrapText="1"/>
    </xf>
    <xf numFmtId="9" fontId="27" fillId="4" borderId="3" xfId="0" applyNumberFormat="1" applyFont="1" applyFill="1" applyBorder="1" applyAlignment="1">
      <alignment horizontal="left" vertical="top" wrapText="1"/>
    </xf>
    <xf numFmtId="3" fontId="27" fillId="4" borderId="2" xfId="0" applyNumberFormat="1" applyFont="1" applyFill="1" applyBorder="1" applyAlignment="1">
      <alignment horizontal="center" vertical="center" wrapText="1"/>
    </xf>
    <xf numFmtId="42" fontId="23" fillId="4" borderId="2" xfId="5" applyNumberFormat="1" applyFont="1" applyFill="1" applyBorder="1" applyAlignment="1">
      <alignment horizontal="left" vertical="center" wrapText="1"/>
    </xf>
    <xf numFmtId="0" fontId="23" fillId="4" borderId="2" xfId="5" applyNumberFormat="1" applyFont="1" applyFill="1" applyBorder="1" applyAlignment="1">
      <alignment horizontal="left" vertical="center" wrapText="1"/>
    </xf>
    <xf numFmtId="166" fontId="23" fillId="4" borderId="3" xfId="2" applyNumberFormat="1" applyFont="1" applyFill="1" applyBorder="1" applyAlignment="1">
      <alignment horizontal="left" vertical="center" wrapText="1"/>
    </xf>
    <xf numFmtId="41" fontId="23" fillId="4" borderId="3" xfId="3" applyFont="1" applyFill="1" applyBorder="1" applyAlignment="1">
      <alignment horizontal="center" vertical="center" wrapText="1"/>
    </xf>
    <xf numFmtId="14" fontId="23" fillId="4" borderId="3" xfId="0" applyNumberFormat="1" applyFont="1" applyFill="1" applyBorder="1" applyAlignment="1">
      <alignment horizontal="center" vertical="center" wrapText="1"/>
    </xf>
    <xf numFmtId="0" fontId="23" fillId="4" borderId="0" xfId="0" applyFont="1" applyFill="1" applyBorder="1" applyAlignment="1">
      <alignment horizontal="center" vertical="center" wrapText="1"/>
    </xf>
    <xf numFmtId="14" fontId="27" fillId="4" borderId="3" xfId="7" applyNumberFormat="1" applyFont="1" applyFill="1" applyBorder="1" applyAlignment="1">
      <alignment horizontal="center" vertical="center" wrapText="1"/>
    </xf>
    <xf numFmtId="0" fontId="23" fillId="4" borderId="3" xfId="7" applyFont="1" applyFill="1" applyBorder="1" applyAlignment="1">
      <alignment horizontal="center" vertical="center" wrapText="1"/>
    </xf>
    <xf numFmtId="9" fontId="27" fillId="4" borderId="3" xfId="7" applyNumberFormat="1" applyFont="1" applyFill="1" applyBorder="1" applyAlignment="1">
      <alignment horizontal="center" vertical="center" wrapText="1"/>
    </xf>
    <xf numFmtId="0" fontId="23" fillId="4" borderId="3" xfId="7" applyFont="1" applyFill="1" applyBorder="1" applyAlignment="1">
      <alignment horizontal="left" vertical="center" wrapText="1"/>
    </xf>
    <xf numFmtId="10" fontId="23" fillId="4" borderId="3" xfId="9" applyNumberFormat="1" applyFont="1" applyFill="1" applyBorder="1" applyAlignment="1">
      <alignment horizontal="center" vertical="center"/>
    </xf>
    <xf numFmtId="3" fontId="23" fillId="4" borderId="3" xfId="7" applyNumberFormat="1" applyFont="1" applyFill="1" applyBorder="1" applyAlignment="1">
      <alignment horizontal="left" vertical="center" wrapText="1"/>
    </xf>
    <xf numFmtId="0" fontId="23" fillId="4" borderId="28" xfId="7" quotePrefix="1" applyFont="1" applyFill="1" applyBorder="1" applyAlignment="1">
      <alignment horizontal="left" vertical="center" wrapText="1"/>
    </xf>
    <xf numFmtId="14" fontId="23" fillId="4" borderId="2" xfId="0" applyNumberFormat="1" applyFont="1" applyFill="1" applyBorder="1" applyAlignment="1">
      <alignment horizontal="center" vertical="center"/>
    </xf>
    <xf numFmtId="166" fontId="23" fillId="4" borderId="2" xfId="2" applyNumberFormat="1" applyFont="1" applyFill="1" applyBorder="1" applyAlignment="1">
      <alignment horizontal="center" vertical="center" wrapText="1"/>
    </xf>
    <xf numFmtId="167" fontId="23" fillId="4" borderId="3" xfId="0" applyNumberFormat="1" applyFont="1" applyFill="1" applyBorder="1" applyAlignment="1">
      <alignment horizontal="center" vertical="center" wrapText="1"/>
    </xf>
    <xf numFmtId="0" fontId="23" fillId="4" borderId="3" xfId="0" applyNumberFormat="1" applyFont="1" applyFill="1" applyBorder="1" applyAlignment="1">
      <alignment horizontal="center" vertical="center" wrapText="1"/>
    </xf>
    <xf numFmtId="2" fontId="19" fillId="4" borderId="0" xfId="0" applyNumberFormat="1" applyFont="1" applyFill="1" applyBorder="1" applyAlignment="1">
      <alignment wrapText="1"/>
    </xf>
    <xf numFmtId="2" fontId="38" fillId="4" borderId="10" xfId="0" applyNumberFormat="1" applyFont="1" applyFill="1" applyBorder="1" applyAlignment="1" applyProtection="1">
      <alignment horizontal="center" vertical="center" wrapText="1"/>
    </xf>
    <xf numFmtId="9" fontId="27" fillId="4" borderId="3" xfId="0" applyNumberFormat="1" applyFont="1" applyFill="1" applyBorder="1" applyAlignment="1" applyProtection="1">
      <alignment horizontal="center" vertical="center" wrapText="1"/>
    </xf>
    <xf numFmtId="1" fontId="27" fillId="4" borderId="3" xfId="0" applyNumberFormat="1" applyFont="1" applyFill="1" applyBorder="1" applyAlignment="1">
      <alignment horizontal="center" vertical="center" wrapText="1"/>
    </xf>
    <xf numFmtId="2" fontId="27" fillId="4" borderId="11" xfId="0" applyNumberFormat="1" applyFont="1" applyFill="1" applyBorder="1" applyAlignment="1">
      <alignment horizontal="left" vertical="center" wrapText="1"/>
    </xf>
    <xf numFmtId="2" fontId="27" fillId="4" borderId="3" xfId="0" applyNumberFormat="1" applyFont="1" applyFill="1" applyBorder="1" applyAlignment="1">
      <alignment horizontal="left" vertical="center" wrapText="1"/>
    </xf>
    <xf numFmtId="2" fontId="27" fillId="4" borderId="28" xfId="0" applyNumberFormat="1" applyFont="1" applyFill="1" applyBorder="1" applyAlignment="1">
      <alignment horizontal="left" vertical="center" wrapText="1"/>
    </xf>
    <xf numFmtId="170" fontId="23" fillId="4" borderId="0" xfId="0" applyNumberFormat="1" applyFont="1" applyFill="1" applyBorder="1" applyAlignment="1">
      <alignment horizontal="left" vertical="center"/>
    </xf>
    <xf numFmtId="2" fontId="19" fillId="4" borderId="0" xfId="0" applyNumberFormat="1" applyFont="1" applyFill="1" applyBorder="1"/>
    <xf numFmtId="2" fontId="0" fillId="4" borderId="0" xfId="0" applyNumberFormat="1" applyFill="1" applyBorder="1"/>
    <xf numFmtId="2" fontId="27" fillId="4" borderId="3" xfId="0" applyNumberFormat="1" applyFont="1" applyFill="1" applyBorder="1" applyAlignment="1">
      <alignment horizontal="center" vertical="center"/>
    </xf>
    <xf numFmtId="14" fontId="27" fillId="4" borderId="3" xfId="0" applyNumberFormat="1" applyFont="1" applyFill="1" applyBorder="1" applyAlignment="1">
      <alignment horizontal="center" vertical="center"/>
    </xf>
    <xf numFmtId="170" fontId="23" fillId="4" borderId="0" xfId="0" applyNumberFormat="1" applyFont="1" applyFill="1" applyBorder="1" applyAlignment="1">
      <alignment horizontal="center" vertical="center"/>
    </xf>
    <xf numFmtId="0" fontId="30" fillId="4" borderId="0" xfId="0" applyFont="1" applyFill="1" applyBorder="1" applyAlignment="1">
      <alignment wrapText="1"/>
    </xf>
    <xf numFmtId="0" fontId="27" fillId="4" borderId="10" xfId="0" applyFont="1" applyFill="1" applyBorder="1" applyAlignment="1" applyProtection="1">
      <alignment horizontal="center" vertical="center" wrapText="1"/>
    </xf>
    <xf numFmtId="3" fontId="27" fillId="4" borderId="3" xfId="0" applyNumberFormat="1" applyFont="1" applyFill="1" applyBorder="1" applyAlignment="1" applyProtection="1">
      <alignment horizontal="center" vertical="center" wrapText="1"/>
    </xf>
    <xf numFmtId="0" fontId="27" fillId="4" borderId="11" xfId="0" applyFont="1" applyFill="1" applyBorder="1" applyAlignment="1">
      <alignment horizontal="left" vertical="center" wrapText="1"/>
    </xf>
    <xf numFmtId="0" fontId="34" fillId="4" borderId="3" xfId="0" applyFont="1" applyFill="1" applyBorder="1" applyAlignment="1">
      <alignment horizontal="left" vertical="center" wrapText="1"/>
    </xf>
    <xf numFmtId="0" fontId="34" fillId="4" borderId="0" xfId="0" applyFont="1" applyFill="1" applyBorder="1" applyAlignment="1">
      <alignment horizontal="center" vertical="center"/>
    </xf>
    <xf numFmtId="0" fontId="30" fillId="4" borderId="0" xfId="0" applyFont="1" applyFill="1" applyBorder="1"/>
    <xf numFmtId="0" fontId="37" fillId="4" borderId="0" xfId="0" applyFont="1" applyFill="1" applyBorder="1"/>
    <xf numFmtId="0" fontId="27" fillId="4" borderId="3" xfId="0" applyFont="1" applyFill="1" applyBorder="1" applyAlignment="1" applyProtection="1">
      <alignment horizontal="center" vertical="center" wrapText="1"/>
      <protection locked="0"/>
    </xf>
    <xf numFmtId="171" fontId="27" fillId="4" borderId="3" xfId="11" applyNumberFormat="1" applyFont="1" applyFill="1" applyBorder="1" applyAlignment="1" applyProtection="1">
      <alignment horizontal="center" vertical="center" wrapText="1"/>
    </xf>
    <xf numFmtId="171" fontId="38" fillId="4" borderId="3" xfId="11" applyNumberFormat="1" applyFont="1" applyFill="1" applyBorder="1" applyAlignment="1" applyProtection="1">
      <alignment horizontal="center" vertical="center" wrapText="1"/>
    </xf>
    <xf numFmtId="9" fontId="27" fillId="4" borderId="3" xfId="11" applyNumberFormat="1" applyFont="1" applyFill="1" applyBorder="1" applyAlignment="1" applyProtection="1">
      <alignment horizontal="center" vertical="center" wrapText="1"/>
    </xf>
    <xf numFmtId="10" fontId="27" fillId="4" borderId="3" xfId="9" applyNumberFormat="1" applyFont="1" applyFill="1" applyBorder="1" applyAlignment="1">
      <alignment horizontal="center" vertical="center" wrapText="1"/>
    </xf>
    <xf numFmtId="9" fontId="27" fillId="4" borderId="3" xfId="10" applyNumberFormat="1" applyFont="1" applyFill="1" applyBorder="1" applyAlignment="1" applyProtection="1">
      <alignment horizontal="center" vertical="center" wrapText="1"/>
    </xf>
    <xf numFmtId="3" fontId="27" fillId="4" borderId="3" xfId="0" applyNumberFormat="1" applyFont="1" applyFill="1" applyBorder="1" applyAlignment="1">
      <alignment horizontal="center" vertical="center"/>
    </xf>
    <xf numFmtId="9" fontId="27" fillId="4" borderId="3" xfId="8" applyFont="1" applyFill="1" applyBorder="1" applyAlignment="1" applyProtection="1">
      <alignment horizontal="center" vertical="center" wrapText="1"/>
    </xf>
    <xf numFmtId="167" fontId="27" fillId="4" borderId="14" xfId="0" applyNumberFormat="1" applyFont="1" applyFill="1" applyBorder="1" applyAlignment="1">
      <alignment horizontal="center" vertical="center" wrapText="1"/>
    </xf>
    <xf numFmtId="9" fontId="38" fillId="4" borderId="3" xfId="0" applyNumberFormat="1" applyFont="1" applyFill="1" applyBorder="1" applyAlignment="1" applyProtection="1">
      <alignment horizontal="center" vertical="center" wrapText="1"/>
    </xf>
    <xf numFmtId="0" fontId="27" fillId="4" borderId="3" xfId="0" applyFont="1" applyFill="1" applyBorder="1" applyAlignment="1" applyProtection="1">
      <alignment horizontal="center" vertical="center" wrapText="1"/>
    </xf>
    <xf numFmtId="0" fontId="42" fillId="4" borderId="0" xfId="0" applyFont="1" applyFill="1" applyBorder="1"/>
    <xf numFmtId="4" fontId="27" fillId="4" borderId="3" xfId="0" applyNumberFormat="1" applyFont="1" applyFill="1" applyBorder="1" applyAlignment="1">
      <alignment horizontal="center" vertical="center"/>
    </xf>
    <xf numFmtId="0" fontId="27" fillId="4" borderId="0" xfId="0" applyFont="1" applyFill="1" applyBorder="1" applyAlignment="1">
      <alignment horizontal="left" vertical="center" wrapText="1"/>
    </xf>
    <xf numFmtId="0" fontId="27" fillId="4" borderId="9" xfId="0" applyFont="1" applyFill="1" applyBorder="1" applyAlignment="1">
      <alignment horizontal="left" vertical="center" wrapText="1"/>
    </xf>
    <xf numFmtId="0" fontId="38" fillId="4" borderId="3" xfId="0" applyFont="1" applyFill="1" applyBorder="1" applyAlignment="1" applyProtection="1">
      <alignment horizontal="center" vertical="center" wrapText="1"/>
    </xf>
    <xf numFmtId="170" fontId="27" fillId="4" borderId="3" xfId="0" applyNumberFormat="1" applyFont="1" applyFill="1" applyBorder="1" applyAlignment="1">
      <alignment horizontal="center" vertical="center"/>
    </xf>
    <xf numFmtId="9" fontId="27" fillId="4" borderId="3" xfId="9" applyNumberFormat="1" applyFont="1" applyFill="1" applyBorder="1" applyAlignment="1">
      <alignment horizontal="center" vertical="center" wrapText="1"/>
    </xf>
    <xf numFmtId="10" fontId="27" fillId="4" borderId="3" xfId="0" applyNumberFormat="1" applyFont="1" applyFill="1" applyBorder="1" applyAlignment="1" applyProtection="1">
      <alignment horizontal="center" vertical="center" wrapText="1"/>
    </xf>
    <xf numFmtId="0" fontId="23" fillId="4" borderId="28" xfId="0" applyFont="1" applyFill="1" applyBorder="1" applyAlignment="1">
      <alignment horizontal="center" vertical="center" wrapText="1"/>
    </xf>
    <xf numFmtId="10" fontId="27" fillId="5" borderId="3" xfId="0" applyNumberFormat="1" applyFont="1" applyFill="1" applyBorder="1" applyAlignment="1" applyProtection="1">
      <alignment horizontal="center" vertical="center" wrapText="1"/>
    </xf>
    <xf numFmtId="2" fontId="0" fillId="0" borderId="0" xfId="0" applyNumberFormat="1" applyFill="1" applyBorder="1"/>
    <xf numFmtId="0" fontId="49" fillId="0" borderId="19" xfId="0" applyFont="1" applyFill="1" applyBorder="1" applyAlignment="1">
      <alignment horizontal="center" vertical="center"/>
    </xf>
    <xf numFmtId="0" fontId="33" fillId="0" borderId="16" xfId="0" applyFont="1" applyFill="1" applyBorder="1" applyAlignment="1">
      <alignment horizontal="center" vertical="center"/>
    </xf>
    <xf numFmtId="0" fontId="33" fillId="0" borderId="3" xfId="0" applyFont="1" applyFill="1" applyBorder="1" applyAlignment="1">
      <alignment horizontal="center" vertical="center"/>
    </xf>
    <xf numFmtId="0" fontId="33" fillId="0" borderId="11" xfId="0" applyFont="1" applyFill="1" applyBorder="1" applyAlignment="1">
      <alignment horizontal="center" vertical="center"/>
    </xf>
    <xf numFmtId="0" fontId="33" fillId="0" borderId="10" xfId="0" applyFont="1" applyFill="1" applyBorder="1" applyAlignment="1">
      <alignment horizontal="center" vertical="center"/>
    </xf>
    <xf numFmtId="0" fontId="49" fillId="0" borderId="24" xfId="0" applyFont="1" applyFill="1" applyBorder="1" applyAlignment="1">
      <alignment horizontal="center" vertical="center"/>
    </xf>
    <xf numFmtId="0" fontId="49" fillId="0" borderId="25" xfId="0" applyFont="1" applyFill="1" applyBorder="1" applyAlignment="1">
      <alignment horizontal="center" vertical="center"/>
    </xf>
    <xf numFmtId="0" fontId="49" fillId="0" borderId="20" xfId="0" applyFont="1" applyFill="1" applyBorder="1" applyAlignment="1">
      <alignment horizontal="center" vertical="center"/>
    </xf>
    <xf numFmtId="0" fontId="49" fillId="0" borderId="27" xfId="0" applyFont="1" applyFill="1" applyBorder="1" applyAlignment="1">
      <alignment horizontal="center" vertical="center"/>
    </xf>
    <xf numFmtId="0" fontId="49" fillId="0" borderId="3" xfId="0" applyFont="1" applyFill="1" applyBorder="1" applyAlignment="1">
      <alignment horizontal="center" vertical="center"/>
    </xf>
    <xf numFmtId="0" fontId="32" fillId="0" borderId="25" xfId="0" applyFont="1" applyFill="1" applyBorder="1" applyAlignment="1">
      <alignment horizontal="center" vertical="center" wrapText="1"/>
    </xf>
    <xf numFmtId="0" fontId="32" fillId="0" borderId="3" xfId="0" applyFont="1" applyFill="1" applyBorder="1" applyAlignment="1">
      <alignment horizontal="center" vertical="center" wrapText="1"/>
    </xf>
    <xf numFmtId="0" fontId="32" fillId="0" borderId="25" xfId="0" applyFont="1" applyFill="1" applyBorder="1" applyAlignment="1">
      <alignment horizontal="center" vertical="center"/>
    </xf>
    <xf numFmtId="0" fontId="32" fillId="0" borderId="3" xfId="0" applyFont="1" applyFill="1" applyBorder="1" applyAlignment="1">
      <alignment horizontal="center" vertical="center"/>
    </xf>
    <xf numFmtId="0" fontId="6" fillId="0" borderId="0" xfId="0" applyFont="1" applyFill="1" applyBorder="1" applyAlignment="1">
      <alignment horizontal="center" vertical="center" wrapText="1"/>
    </xf>
    <xf numFmtId="0" fontId="2" fillId="0" borderId="3" xfId="0" applyFont="1" applyFill="1" applyBorder="1" applyAlignment="1">
      <alignment horizontal="center"/>
    </xf>
    <xf numFmtId="0" fontId="3" fillId="0" borderId="3" xfId="0" applyFont="1" applyFill="1" applyBorder="1" applyAlignment="1">
      <alignment horizontal="center"/>
    </xf>
    <xf numFmtId="0" fontId="2" fillId="0" borderId="3" xfId="0" applyFont="1" applyFill="1" applyBorder="1" applyAlignment="1">
      <alignment horizontal="left"/>
    </xf>
    <xf numFmtId="0" fontId="25" fillId="0" borderId="27" xfId="0" applyFont="1" applyFill="1" applyBorder="1" applyAlignment="1">
      <alignment horizontal="center" vertical="center" wrapText="1"/>
    </xf>
    <xf numFmtId="0" fontId="25" fillId="0" borderId="3" xfId="0" applyFont="1" applyFill="1" applyBorder="1" applyAlignment="1">
      <alignment horizontal="center" vertical="center" wrapText="1"/>
    </xf>
  </cellXfs>
  <cellStyles count="13">
    <cellStyle name="Hipervínculo" xfId="1" builtinId="8"/>
    <cellStyle name="Millares" xfId="2" builtinId="3"/>
    <cellStyle name="Millares [0]" xfId="3" builtinId="6"/>
    <cellStyle name="Millares 8 2" xfId="11"/>
    <cellStyle name="Moneda" xfId="4" builtinId="4"/>
    <cellStyle name="Moneda [0]" xfId="5" builtinId="7"/>
    <cellStyle name="Moneda 2" xfId="12"/>
    <cellStyle name="Normal" xfId="0" builtinId="0"/>
    <cellStyle name="Normal 2" xfId="6"/>
    <cellStyle name="Normal 8" xfId="7"/>
    <cellStyle name="Porcentaje" xfId="9" builtinId="5"/>
    <cellStyle name="Porcentaje 2 2 2 2 2 2" xfId="8"/>
    <cellStyle name="Porcentual 2" xf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20170131MatrizSeguimientoPAPP(InfanciayAdolescenci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je1"/>
      <sheetName val="Hoja3"/>
      <sheetName val="Val"/>
      <sheetName val="eje2"/>
      <sheetName val="eje3"/>
    </sheetNames>
    <sheetDataSet>
      <sheetData sheetId="0"/>
      <sheetData sheetId="1"/>
      <sheetData sheetId="2">
        <row r="3">
          <cell r="BT3" t="str">
            <v>Población específica</v>
          </cell>
        </row>
        <row r="4">
          <cell r="BT4" t="str">
            <v>Global</v>
          </cell>
        </row>
      </sheetData>
      <sheetData sheetId="3"/>
      <sheetData sheetId="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6" Type="http://schemas.openxmlformats.org/officeDocument/2006/relationships/hyperlink" Target="mailto:andrea.arteaga.ts@gmail.com." TargetMode="External"/><Relationship Id="rId21" Type="http://schemas.openxmlformats.org/officeDocument/2006/relationships/hyperlink" Target="mailto:Alejandro.pelaez@scj.gov.co" TargetMode="External"/><Relationship Id="rId34" Type="http://schemas.openxmlformats.org/officeDocument/2006/relationships/hyperlink" Target="mailto:andrea.arteaga.ts@gmail.com." TargetMode="External"/><Relationship Id="rId42" Type="http://schemas.openxmlformats.org/officeDocument/2006/relationships/hyperlink" Target="mailto:calvarezg@sdis.gov.co" TargetMode="External"/><Relationship Id="rId47" Type="http://schemas.openxmlformats.org/officeDocument/2006/relationships/hyperlink" Target="mailto:cmirta@sdis.gov.co" TargetMode="External"/><Relationship Id="rId50" Type="http://schemas.openxmlformats.org/officeDocument/2006/relationships/hyperlink" Target="mailto:anamilena.rozovargas@gmail.com" TargetMode="External"/><Relationship Id="rId55" Type="http://schemas.openxmlformats.org/officeDocument/2006/relationships/hyperlink" Target="mailto:lpinz&#243;n@sdis.gov.co" TargetMode="External"/><Relationship Id="rId63" Type="http://schemas.openxmlformats.org/officeDocument/2006/relationships/hyperlink" Target="mailto:lasanchez@sdis.gov.co" TargetMode="External"/><Relationship Id="rId7" Type="http://schemas.openxmlformats.org/officeDocument/2006/relationships/hyperlink" Target="mailto:sara.calderon@icbf.gov.co" TargetMode="External"/><Relationship Id="rId2" Type="http://schemas.openxmlformats.org/officeDocument/2006/relationships/hyperlink" Target="mailto:sara.calderon@icbf.gov.co" TargetMode="External"/><Relationship Id="rId16" Type="http://schemas.openxmlformats.org/officeDocument/2006/relationships/hyperlink" Target="mailto:erincon@movilidad.gov.co" TargetMode="External"/><Relationship Id="rId29" Type="http://schemas.openxmlformats.org/officeDocument/2006/relationships/hyperlink" Target="mailto:andrea.arteaga.ts@gmail.com." TargetMode="External"/><Relationship Id="rId11" Type="http://schemas.openxmlformats.org/officeDocument/2006/relationships/hyperlink" Target="mailto:luis.mejia@idartes.gov.co" TargetMode="External"/><Relationship Id="rId24" Type="http://schemas.openxmlformats.org/officeDocument/2006/relationships/hyperlink" Target="mailto:hernanp@idipron.gov.co" TargetMode="External"/><Relationship Id="rId32" Type="http://schemas.openxmlformats.org/officeDocument/2006/relationships/hyperlink" Target="mailto:andrea.arteaga.ts@gmail.com." TargetMode="External"/><Relationship Id="rId37" Type="http://schemas.openxmlformats.org/officeDocument/2006/relationships/hyperlink" Target="mailto:andrea.arteaga.ts@gmail.com." TargetMode="External"/><Relationship Id="rId40" Type="http://schemas.openxmlformats.org/officeDocument/2006/relationships/hyperlink" Target="mailto:paola.medina@idt.gov.co" TargetMode="External"/><Relationship Id="rId45" Type="http://schemas.openxmlformats.org/officeDocument/2006/relationships/hyperlink" Target="mailto:eprieto@sdis.gov.co" TargetMode="External"/><Relationship Id="rId53" Type="http://schemas.openxmlformats.org/officeDocument/2006/relationships/hyperlink" Target="mailto:jtibocha@sdis.gov.co" TargetMode="External"/><Relationship Id="rId58" Type="http://schemas.openxmlformats.org/officeDocument/2006/relationships/hyperlink" Target="mailto:jmoralesj@sdis.gov.co" TargetMode="External"/><Relationship Id="rId66" Type="http://schemas.openxmlformats.org/officeDocument/2006/relationships/hyperlink" Target="mailto:ahurtado.creciendoenfamilia@gmail.com" TargetMode="External"/><Relationship Id="rId5" Type="http://schemas.openxmlformats.org/officeDocument/2006/relationships/hyperlink" Target="mailto:sara.calderon@icbf.gov.co" TargetMode="External"/><Relationship Id="rId61" Type="http://schemas.openxmlformats.org/officeDocument/2006/relationships/hyperlink" Target="mailto:calvarezg@sdis.gov.co" TargetMode="External"/><Relationship Id="rId19" Type="http://schemas.openxmlformats.org/officeDocument/2006/relationships/hyperlink" Target="mailto:maria.upegui@scj.gov.co" TargetMode="External"/><Relationship Id="rId14" Type="http://schemas.openxmlformats.org/officeDocument/2006/relationships/hyperlink" Target="mailto:atovar@ofb.gov.co" TargetMode="External"/><Relationship Id="rId22" Type="http://schemas.openxmlformats.org/officeDocument/2006/relationships/hyperlink" Target="mailto:hernanp@idipron.gov.co" TargetMode="External"/><Relationship Id="rId27" Type="http://schemas.openxmlformats.org/officeDocument/2006/relationships/hyperlink" Target="mailto:andrea.arteaga.ts@gmail.com." TargetMode="External"/><Relationship Id="rId30" Type="http://schemas.openxmlformats.org/officeDocument/2006/relationships/hyperlink" Target="mailto:andrea.arteaga.ts@gmail.com." TargetMode="External"/><Relationship Id="rId35" Type="http://schemas.openxmlformats.org/officeDocument/2006/relationships/hyperlink" Target="mailto:andrea.arteaga.ts@gmail.com." TargetMode="External"/><Relationship Id="rId43" Type="http://schemas.openxmlformats.org/officeDocument/2006/relationships/hyperlink" Target="mailto:aforeror/@sdis.gov.co" TargetMode="External"/><Relationship Id="rId48" Type="http://schemas.openxmlformats.org/officeDocument/2006/relationships/hyperlink" Target="mailto:cmirta@sdis.gov.co" TargetMode="External"/><Relationship Id="rId56" Type="http://schemas.openxmlformats.org/officeDocument/2006/relationships/hyperlink" Target="mailto:ANIAMPIRA@SDIS.GOV.CO" TargetMode="External"/><Relationship Id="rId64" Type="http://schemas.openxmlformats.org/officeDocument/2006/relationships/hyperlink" Target="mailto:arodriguezt@sdis.gov.co" TargetMode="External"/><Relationship Id="rId8" Type="http://schemas.openxmlformats.org/officeDocument/2006/relationships/hyperlink" Target="mailto:sara.calderon@icbf.gov.co" TargetMode="External"/><Relationship Id="rId51" Type="http://schemas.openxmlformats.org/officeDocument/2006/relationships/hyperlink" Target="mailto:ANIAMPIRA@SDIS.GOV.CO" TargetMode="External"/><Relationship Id="rId3" Type="http://schemas.openxmlformats.org/officeDocument/2006/relationships/hyperlink" Target="mailto:sara.calderon@icbf.gov.co" TargetMode="External"/><Relationship Id="rId12" Type="http://schemas.openxmlformats.org/officeDocument/2006/relationships/hyperlink" Target="mailto:martha.rodriguez@idrd.gov.co" TargetMode="External"/><Relationship Id="rId17" Type="http://schemas.openxmlformats.org/officeDocument/2006/relationships/hyperlink" Target="mailto:erincon@movilidad.gov.co" TargetMode="External"/><Relationship Id="rId25" Type="http://schemas.openxmlformats.org/officeDocument/2006/relationships/hyperlink" Target="mailto:erincon@movilidad.gov.co" TargetMode="External"/><Relationship Id="rId33" Type="http://schemas.openxmlformats.org/officeDocument/2006/relationships/hyperlink" Target="mailto:andrea.arteaga.ts@gmail.com." TargetMode="External"/><Relationship Id="rId38" Type="http://schemas.openxmlformats.org/officeDocument/2006/relationships/hyperlink" Target="mailto:maria.upegui@scj.gov.co" TargetMode="External"/><Relationship Id="rId46" Type="http://schemas.openxmlformats.org/officeDocument/2006/relationships/hyperlink" Target="mailto:cmirta@sdis.gov.co" TargetMode="External"/><Relationship Id="rId59" Type="http://schemas.openxmlformats.org/officeDocument/2006/relationships/hyperlink" Target="mailto:ahurtado.creciendoenfamilia@gmail.com" TargetMode="External"/><Relationship Id="rId67" Type="http://schemas.openxmlformats.org/officeDocument/2006/relationships/printerSettings" Target="../printerSettings/printerSettings1.bin"/><Relationship Id="rId20" Type="http://schemas.openxmlformats.org/officeDocument/2006/relationships/hyperlink" Target="mailto:Alejandro.pelaez@scj.gov.co" TargetMode="External"/><Relationship Id="rId41" Type="http://schemas.openxmlformats.org/officeDocument/2006/relationships/hyperlink" Target="mailto:silvia.ortiz@ambientebogota.gov.co" TargetMode="External"/><Relationship Id="rId54" Type="http://schemas.openxmlformats.org/officeDocument/2006/relationships/hyperlink" Target="mailto:jtibocha@sdis.gov.co" TargetMode="External"/><Relationship Id="rId62" Type="http://schemas.openxmlformats.org/officeDocument/2006/relationships/hyperlink" Target="mailto:gbojaca@sdis.gov.co" TargetMode="External"/><Relationship Id="rId1" Type="http://schemas.openxmlformats.org/officeDocument/2006/relationships/hyperlink" Target="mailto:sara.calderon@icbf.gov.co" TargetMode="External"/><Relationship Id="rId6" Type="http://schemas.openxmlformats.org/officeDocument/2006/relationships/hyperlink" Target="mailto:sara.calderon@icbf.gov.co" TargetMode="External"/><Relationship Id="rId15" Type="http://schemas.openxmlformats.org/officeDocument/2006/relationships/hyperlink" Target="mailto:fgnfuturocolombiabogota@yahoo.es" TargetMode="External"/><Relationship Id="rId23" Type="http://schemas.openxmlformats.org/officeDocument/2006/relationships/hyperlink" Target="mailto:hernanp@idipron.gov.co" TargetMode="External"/><Relationship Id="rId28" Type="http://schemas.openxmlformats.org/officeDocument/2006/relationships/hyperlink" Target="mailto:andrea.arteaga.ts@gmail.com." TargetMode="External"/><Relationship Id="rId36" Type="http://schemas.openxmlformats.org/officeDocument/2006/relationships/hyperlink" Target="mailto:andrea.arteaga.ts@gmail.com." TargetMode="External"/><Relationship Id="rId49" Type="http://schemas.openxmlformats.org/officeDocument/2006/relationships/hyperlink" Target="mailto:aniampira@sdis.gov.co" TargetMode="External"/><Relationship Id="rId57" Type="http://schemas.openxmlformats.org/officeDocument/2006/relationships/hyperlink" Target="mailto:jmoralesj@sdis.gov.co" TargetMode="External"/><Relationship Id="rId10" Type="http://schemas.openxmlformats.org/officeDocument/2006/relationships/hyperlink" Target="mailto:luis.mejia@idartes.gov.co" TargetMode="External"/><Relationship Id="rId31" Type="http://schemas.openxmlformats.org/officeDocument/2006/relationships/hyperlink" Target="mailto:andrea.arteaga.ts@gmail.com." TargetMode="External"/><Relationship Id="rId44" Type="http://schemas.openxmlformats.org/officeDocument/2006/relationships/hyperlink" Target="mailto:aponzalez@sdis.go.co" TargetMode="External"/><Relationship Id="rId52" Type="http://schemas.openxmlformats.org/officeDocument/2006/relationships/hyperlink" Target="mailto:ANIAMPIRA@SDIS.GOV.CO" TargetMode="External"/><Relationship Id="rId60" Type="http://schemas.openxmlformats.org/officeDocument/2006/relationships/hyperlink" Target="mailto:ANIAMPIRA@SDIS.GOV.CO" TargetMode="External"/><Relationship Id="rId65" Type="http://schemas.openxmlformats.org/officeDocument/2006/relationships/hyperlink" Target="mailto:jmoralesj@sdis.gov.co" TargetMode="External"/><Relationship Id="rId4" Type="http://schemas.openxmlformats.org/officeDocument/2006/relationships/hyperlink" Target="mailto:sara.calderon@icbf.gov.co" TargetMode="External"/><Relationship Id="rId9" Type="http://schemas.openxmlformats.org/officeDocument/2006/relationships/hyperlink" Target="mailto:sara.calderon@icbf.gov.co" TargetMode="External"/><Relationship Id="rId13" Type="http://schemas.openxmlformats.org/officeDocument/2006/relationships/hyperlink" Target="mailto:l.quintanilla@idpc.gov.co" TargetMode="External"/><Relationship Id="rId18" Type="http://schemas.openxmlformats.org/officeDocument/2006/relationships/hyperlink" Target="mailto:maria.upegui@scj.gov.co" TargetMode="External"/><Relationship Id="rId39" Type="http://schemas.openxmlformats.org/officeDocument/2006/relationships/hyperlink" Target="mailto:sara.calderon@icbf.gov.c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T192"/>
  <sheetViews>
    <sheetView workbookViewId="0">
      <selection activeCell="H2" sqref="H2"/>
    </sheetView>
  </sheetViews>
  <sheetFormatPr baseColWidth="10" defaultColWidth="11.85546875" defaultRowHeight="12" x14ac:dyDescent="0.2"/>
  <cols>
    <col min="1" max="1" width="11.85546875" style="18"/>
    <col min="2" max="31" width="11.85546875" style="1"/>
    <col min="32" max="56" width="0" style="1" hidden="1" customWidth="1"/>
    <col min="57" max="16384" width="11.85546875" style="1"/>
  </cols>
  <sheetData>
    <row r="1" spans="1:72" ht="12.75" thickBot="1" x14ac:dyDescent="0.25">
      <c r="B1" s="19"/>
      <c r="C1" s="19"/>
      <c r="D1" s="19"/>
      <c r="E1" s="19"/>
      <c r="I1" s="1" t="s">
        <v>0</v>
      </c>
      <c r="O1" s="2" t="s">
        <v>1</v>
      </c>
      <c r="AF1" s="20" t="s">
        <v>2</v>
      </c>
      <c r="AG1" s="1" t="s">
        <v>3</v>
      </c>
      <c r="AI1" s="1" t="s">
        <v>4</v>
      </c>
    </row>
    <row r="2" spans="1:72" s="8" customFormat="1" ht="24.75" thickBot="1" x14ac:dyDescent="0.25">
      <c r="A2" s="21"/>
      <c r="B2" s="8" t="s">
        <v>5</v>
      </c>
      <c r="C2" s="8" t="s">
        <v>6</v>
      </c>
      <c r="D2" s="13" t="s">
        <v>7</v>
      </c>
      <c r="E2" s="9" t="s">
        <v>8</v>
      </c>
      <c r="F2" s="10" t="s">
        <v>9</v>
      </c>
      <c r="G2" s="10" t="s">
        <v>10</v>
      </c>
      <c r="H2" s="3" t="s">
        <v>11</v>
      </c>
      <c r="I2" s="7" t="s">
        <v>12</v>
      </c>
      <c r="J2" s="7" t="s">
        <v>13</v>
      </c>
      <c r="K2" s="4" t="s">
        <v>14</v>
      </c>
      <c r="L2" s="7" t="s">
        <v>15</v>
      </c>
      <c r="M2" s="7" t="s">
        <v>16</v>
      </c>
      <c r="N2" s="7" t="s">
        <v>17</v>
      </c>
      <c r="O2" s="4" t="s">
        <v>18</v>
      </c>
      <c r="P2" s="7" t="s">
        <v>19</v>
      </c>
      <c r="Q2" s="7" t="s">
        <v>20</v>
      </c>
      <c r="R2" s="7" t="s">
        <v>21</v>
      </c>
      <c r="S2" s="7" t="s">
        <v>22</v>
      </c>
      <c r="T2" s="7" t="s">
        <v>23</v>
      </c>
      <c r="U2" s="7" t="s">
        <v>24</v>
      </c>
      <c r="V2" s="7" t="s">
        <v>25</v>
      </c>
      <c r="W2" s="7" t="s">
        <v>26</v>
      </c>
      <c r="X2" s="4" t="s">
        <v>27</v>
      </c>
      <c r="Y2" s="7" t="s">
        <v>28</v>
      </c>
      <c r="Z2" s="4" t="s">
        <v>29</v>
      </c>
      <c r="AA2" s="4" t="s">
        <v>30</v>
      </c>
      <c r="AB2" s="4" t="s">
        <v>31</v>
      </c>
      <c r="AC2" s="7" t="s">
        <v>32</v>
      </c>
      <c r="AD2" s="7" t="s">
        <v>33</v>
      </c>
      <c r="AE2" s="4" t="s">
        <v>34</v>
      </c>
      <c r="AF2" s="8" t="s">
        <v>35</v>
      </c>
      <c r="AG2" s="11" t="s">
        <v>36</v>
      </c>
      <c r="AH2" s="12" t="s">
        <v>37</v>
      </c>
      <c r="AI2" s="12" t="s">
        <v>38</v>
      </c>
      <c r="AJ2" s="13" t="s">
        <v>39</v>
      </c>
      <c r="AK2" s="12" t="s">
        <v>40</v>
      </c>
      <c r="AL2" s="12" t="s">
        <v>41</v>
      </c>
      <c r="AM2" s="12" t="s">
        <v>42</v>
      </c>
      <c r="AN2" s="12" t="s">
        <v>43</v>
      </c>
      <c r="AO2" s="12" t="s">
        <v>44</v>
      </c>
      <c r="AP2" s="12" t="s">
        <v>45</v>
      </c>
      <c r="AQ2" s="12" t="s">
        <v>46</v>
      </c>
      <c r="AR2" s="12" t="s">
        <v>47</v>
      </c>
      <c r="AS2" s="12" t="s">
        <v>48</v>
      </c>
      <c r="AT2" s="12" t="s">
        <v>49</v>
      </c>
      <c r="AU2" s="12" t="s">
        <v>50</v>
      </c>
      <c r="AV2" s="12" t="s">
        <v>51</v>
      </c>
      <c r="AW2" s="12" t="s">
        <v>52</v>
      </c>
      <c r="AX2" s="12" t="s">
        <v>53</v>
      </c>
      <c r="AY2" s="13" t="s">
        <v>54</v>
      </c>
      <c r="AZ2" s="14" t="s">
        <v>55</v>
      </c>
      <c r="BA2" s="12" t="s">
        <v>56</v>
      </c>
      <c r="BB2" s="12" t="s">
        <v>57</v>
      </c>
      <c r="BC2" s="12" t="s">
        <v>58</v>
      </c>
      <c r="BD2" s="12" t="s">
        <v>59</v>
      </c>
      <c r="BE2" s="8" t="s">
        <v>60</v>
      </c>
      <c r="BF2" s="15" t="s">
        <v>61</v>
      </c>
      <c r="BG2" s="15" t="s">
        <v>62</v>
      </c>
      <c r="BH2" s="15" t="s">
        <v>63</v>
      </c>
      <c r="BI2" s="15" t="s">
        <v>64</v>
      </c>
      <c r="BJ2" s="15" t="s">
        <v>65</v>
      </c>
      <c r="BK2" s="15" t="s">
        <v>66</v>
      </c>
      <c r="BL2" s="15" t="s">
        <v>67</v>
      </c>
      <c r="BM2" s="15" t="s">
        <v>68</v>
      </c>
      <c r="BN2" s="15" t="s">
        <v>69</v>
      </c>
      <c r="BO2" s="15" t="s">
        <v>70</v>
      </c>
      <c r="BP2" s="15" t="s">
        <v>71</v>
      </c>
      <c r="BQ2" s="15" t="s">
        <v>72</v>
      </c>
      <c r="BR2" s="15" t="s">
        <v>73</v>
      </c>
      <c r="BS2" s="15" t="s">
        <v>74</v>
      </c>
      <c r="BT2" s="15" t="s">
        <v>75</v>
      </c>
    </row>
    <row r="3" spans="1:72" s="4" customFormat="1" x14ac:dyDescent="0.25">
      <c r="A3" s="22"/>
      <c r="B3" s="4" t="s">
        <v>76</v>
      </c>
      <c r="C3" s="4" t="s">
        <v>77</v>
      </c>
      <c r="D3" s="5" t="s">
        <v>8</v>
      </c>
      <c r="E3" s="5" t="s">
        <v>78</v>
      </c>
      <c r="F3" s="5" t="s">
        <v>79</v>
      </c>
      <c r="G3" s="5" t="s">
        <v>80</v>
      </c>
      <c r="H3" s="7" t="s">
        <v>12</v>
      </c>
      <c r="I3" s="7" t="s">
        <v>14</v>
      </c>
      <c r="J3" s="4" t="s">
        <v>27</v>
      </c>
      <c r="K3" s="7" t="s">
        <v>81</v>
      </c>
      <c r="L3" s="4" t="s">
        <v>29</v>
      </c>
      <c r="M3" s="7" t="s">
        <v>33</v>
      </c>
      <c r="N3" s="4" t="s">
        <v>34</v>
      </c>
      <c r="O3" s="4" t="s">
        <v>82</v>
      </c>
      <c r="P3" s="23" t="s">
        <v>83</v>
      </c>
      <c r="Q3" s="23" t="s">
        <v>37</v>
      </c>
      <c r="R3" s="23" t="s">
        <v>84</v>
      </c>
      <c r="S3" s="23" t="s">
        <v>39</v>
      </c>
      <c r="T3" s="23" t="s">
        <v>85</v>
      </c>
      <c r="U3" s="23" t="s">
        <v>42</v>
      </c>
      <c r="V3" s="23" t="s">
        <v>43</v>
      </c>
      <c r="W3" s="23" t="s">
        <v>44</v>
      </c>
      <c r="X3" s="23" t="s">
        <v>47</v>
      </c>
      <c r="Y3" s="23" t="s">
        <v>48</v>
      </c>
      <c r="Z3" s="23" t="s">
        <v>86</v>
      </c>
      <c r="AA3" s="23" t="s">
        <v>87</v>
      </c>
      <c r="AB3" s="23" t="s">
        <v>49</v>
      </c>
      <c r="AC3" s="23" t="s">
        <v>50</v>
      </c>
      <c r="AD3" s="23" t="s">
        <v>88</v>
      </c>
      <c r="AE3" s="23" t="s">
        <v>89</v>
      </c>
      <c r="AF3" s="4" t="s">
        <v>90</v>
      </c>
      <c r="AG3" s="4" t="s">
        <v>91</v>
      </c>
      <c r="AH3" s="4" t="s">
        <v>92</v>
      </c>
      <c r="AI3" s="4" t="s">
        <v>93</v>
      </c>
      <c r="AJ3" s="4" t="s">
        <v>94</v>
      </c>
      <c r="AK3" s="4" t="s">
        <v>95</v>
      </c>
      <c r="AL3" s="4" t="s">
        <v>96</v>
      </c>
      <c r="AM3" s="4" t="s">
        <v>97</v>
      </c>
      <c r="AN3" s="4" t="s">
        <v>98</v>
      </c>
      <c r="AO3" s="4" t="s">
        <v>99</v>
      </c>
      <c r="AP3" s="4" t="s">
        <v>100</v>
      </c>
      <c r="AQ3" s="4" t="s">
        <v>101</v>
      </c>
      <c r="AR3" s="4" t="s">
        <v>102</v>
      </c>
      <c r="AS3" s="4" t="s">
        <v>103</v>
      </c>
      <c r="AT3" s="4" t="s">
        <v>104</v>
      </c>
      <c r="AU3" s="4" t="s">
        <v>105</v>
      </c>
      <c r="AV3" s="4" t="s">
        <v>106</v>
      </c>
      <c r="AW3" s="4" t="s">
        <v>107</v>
      </c>
      <c r="AX3" s="4" t="s">
        <v>108</v>
      </c>
      <c r="AY3" s="4" t="s">
        <v>109</v>
      </c>
      <c r="AZ3" s="4" t="s">
        <v>110</v>
      </c>
      <c r="BA3" s="4" t="s">
        <v>111</v>
      </c>
      <c r="BB3" s="4" t="s">
        <v>112</v>
      </c>
      <c r="BC3" s="4" t="s">
        <v>113</v>
      </c>
      <c r="BD3" s="4" t="s">
        <v>114</v>
      </c>
      <c r="BE3" s="16" t="s">
        <v>61</v>
      </c>
      <c r="BF3" s="4" t="s">
        <v>115</v>
      </c>
      <c r="BG3" s="4" t="s">
        <v>116</v>
      </c>
      <c r="BH3" s="4" t="s">
        <v>117</v>
      </c>
      <c r="BI3" s="16" t="s">
        <v>118</v>
      </c>
      <c r="BJ3" s="4" t="s">
        <v>119</v>
      </c>
      <c r="BK3" s="16" t="s">
        <v>120</v>
      </c>
      <c r="BL3" s="4" t="s">
        <v>121</v>
      </c>
      <c r="BM3" s="4" t="s">
        <v>122</v>
      </c>
      <c r="BN3" s="4" t="s">
        <v>123</v>
      </c>
      <c r="BO3" s="4" t="s">
        <v>124</v>
      </c>
      <c r="BP3" s="4" t="s">
        <v>125</v>
      </c>
      <c r="BQ3" s="4" t="s">
        <v>126</v>
      </c>
      <c r="BR3" s="16" t="s">
        <v>127</v>
      </c>
      <c r="BS3" s="4" t="s">
        <v>128</v>
      </c>
      <c r="BT3" s="4" t="s">
        <v>129</v>
      </c>
    </row>
    <row r="4" spans="1:72" s="7" customFormat="1" x14ac:dyDescent="0.25">
      <c r="A4" s="24"/>
      <c r="B4" s="7" t="s">
        <v>130</v>
      </c>
      <c r="D4" s="6" t="s">
        <v>9</v>
      </c>
      <c r="E4" s="5" t="s">
        <v>131</v>
      </c>
      <c r="F4" s="6" t="s">
        <v>132</v>
      </c>
      <c r="G4" s="6" t="s">
        <v>133</v>
      </c>
      <c r="H4" s="7" t="s">
        <v>13</v>
      </c>
      <c r="I4" s="4" t="s">
        <v>18</v>
      </c>
      <c r="J4" s="7" t="s">
        <v>28</v>
      </c>
      <c r="K4" s="4"/>
      <c r="L4" s="4" t="s">
        <v>30</v>
      </c>
      <c r="O4" s="7" t="s">
        <v>35</v>
      </c>
      <c r="S4" s="23" t="s">
        <v>40</v>
      </c>
      <c r="W4" s="23" t="s">
        <v>45</v>
      </c>
      <c r="AC4" s="23" t="s">
        <v>51</v>
      </c>
      <c r="AF4" s="7" t="s">
        <v>134</v>
      </c>
      <c r="AG4" s="7" t="s">
        <v>135</v>
      </c>
      <c r="AH4" s="7" t="s">
        <v>136</v>
      </c>
      <c r="AI4" s="7" t="s">
        <v>137</v>
      </c>
      <c r="AJ4" s="7" t="s">
        <v>138</v>
      </c>
      <c r="AK4" s="7" t="s">
        <v>139</v>
      </c>
      <c r="AL4" s="7" t="s">
        <v>140</v>
      </c>
      <c r="AM4" s="7" t="s">
        <v>141</v>
      </c>
      <c r="AN4" s="7" t="s">
        <v>142</v>
      </c>
      <c r="AO4" s="7" t="s">
        <v>143</v>
      </c>
      <c r="AP4" s="7" t="s">
        <v>144</v>
      </c>
      <c r="AQ4" s="7" t="s">
        <v>145</v>
      </c>
      <c r="AR4" s="7" t="s">
        <v>146</v>
      </c>
      <c r="AS4" s="7" t="s">
        <v>147</v>
      </c>
      <c r="AT4" s="7" t="s">
        <v>148</v>
      </c>
      <c r="AU4" s="7" t="s">
        <v>149</v>
      </c>
      <c r="AV4" s="7" t="s">
        <v>150</v>
      </c>
      <c r="AW4" s="7" t="s">
        <v>151</v>
      </c>
      <c r="AX4" s="7" t="s">
        <v>152</v>
      </c>
      <c r="AY4" s="7" t="s">
        <v>153</v>
      </c>
      <c r="AZ4" s="7" t="s">
        <v>154</v>
      </c>
      <c r="BA4" s="7" t="s">
        <v>155</v>
      </c>
      <c r="BB4" s="7" t="s">
        <v>156</v>
      </c>
      <c r="BC4" s="7" t="s">
        <v>157</v>
      </c>
      <c r="BD4" s="7" t="s">
        <v>158</v>
      </c>
      <c r="BE4" s="16" t="s">
        <v>62</v>
      </c>
      <c r="BF4" s="7" t="s">
        <v>159</v>
      </c>
      <c r="BG4" s="7" t="s">
        <v>160</v>
      </c>
      <c r="BH4" s="7" t="s">
        <v>161</v>
      </c>
      <c r="BJ4" s="7" t="s">
        <v>162</v>
      </c>
      <c r="BK4" s="16" t="s">
        <v>163</v>
      </c>
      <c r="BL4" s="7" t="s">
        <v>164</v>
      </c>
      <c r="BM4" s="7" t="s">
        <v>165</v>
      </c>
      <c r="BN4" s="7" t="s">
        <v>166</v>
      </c>
      <c r="BO4" s="7" t="s">
        <v>167</v>
      </c>
      <c r="BP4" s="7" t="s">
        <v>168</v>
      </c>
      <c r="BQ4" s="7" t="s">
        <v>169</v>
      </c>
      <c r="BS4" s="7" t="s">
        <v>170</v>
      </c>
    </row>
    <row r="5" spans="1:72" s="7" customFormat="1" x14ac:dyDescent="0.25">
      <c r="A5" s="24"/>
      <c r="B5" s="7" t="s">
        <v>171</v>
      </c>
      <c r="D5" s="6" t="s">
        <v>10</v>
      </c>
      <c r="E5" s="5" t="s">
        <v>172</v>
      </c>
      <c r="F5" s="6" t="s">
        <v>173</v>
      </c>
      <c r="G5" s="6" t="s">
        <v>174</v>
      </c>
      <c r="H5" s="7" t="s">
        <v>15</v>
      </c>
      <c r="I5" s="7" t="s">
        <v>19</v>
      </c>
      <c r="K5" s="4"/>
      <c r="L5" s="4" t="s">
        <v>31</v>
      </c>
      <c r="W5" s="23" t="s">
        <v>175</v>
      </c>
      <c r="AC5" s="23" t="s">
        <v>176</v>
      </c>
      <c r="AF5" s="7" t="s">
        <v>177</v>
      </c>
      <c r="AG5" s="7" t="s">
        <v>178</v>
      </c>
      <c r="AJ5" s="7" t="s">
        <v>179</v>
      </c>
      <c r="AK5" s="7" t="s">
        <v>180</v>
      </c>
      <c r="AL5" s="7" t="s">
        <v>181</v>
      </c>
      <c r="AM5" s="7" t="s">
        <v>182</v>
      </c>
      <c r="AN5" s="7" t="s">
        <v>183</v>
      </c>
      <c r="AO5" s="7" t="s">
        <v>184</v>
      </c>
      <c r="AR5" s="7" t="s">
        <v>185</v>
      </c>
      <c r="AS5" s="7" t="s">
        <v>186</v>
      </c>
      <c r="AT5" s="7" t="s">
        <v>187</v>
      </c>
      <c r="AW5" s="7" t="s">
        <v>188</v>
      </c>
      <c r="AY5" s="7" t="s">
        <v>189</v>
      </c>
      <c r="AZ5" s="7" t="s">
        <v>190</v>
      </c>
      <c r="BB5" s="7" t="s">
        <v>191</v>
      </c>
      <c r="BC5" s="7" t="s">
        <v>192</v>
      </c>
      <c r="BE5" s="16" t="s">
        <v>63</v>
      </c>
      <c r="BF5" s="7" t="s">
        <v>193</v>
      </c>
      <c r="BG5" s="7" t="s">
        <v>194</v>
      </c>
      <c r="BH5" s="7" t="s">
        <v>195</v>
      </c>
      <c r="BJ5" s="7" t="s">
        <v>196</v>
      </c>
      <c r="BK5" s="16" t="s">
        <v>197</v>
      </c>
      <c r="BL5" s="7" t="s">
        <v>198</v>
      </c>
      <c r="BN5" s="7" t="s">
        <v>199</v>
      </c>
      <c r="BO5" s="7" t="s">
        <v>200</v>
      </c>
      <c r="BP5" s="7" t="s">
        <v>201</v>
      </c>
      <c r="BQ5" s="7" t="s">
        <v>202</v>
      </c>
    </row>
    <row r="6" spans="1:72" s="7" customFormat="1" x14ac:dyDescent="0.25">
      <c r="A6" s="24"/>
      <c r="D6" s="6"/>
      <c r="E6" s="6" t="s">
        <v>203</v>
      </c>
      <c r="F6" s="6" t="s">
        <v>204</v>
      </c>
      <c r="G6" s="6"/>
      <c r="H6" s="7" t="s">
        <v>16</v>
      </c>
      <c r="I6" s="7" t="s">
        <v>20</v>
      </c>
      <c r="L6" s="7" t="s">
        <v>32</v>
      </c>
      <c r="W6" s="23" t="s">
        <v>46</v>
      </c>
      <c r="AC6" s="23" t="s">
        <v>53</v>
      </c>
      <c r="AF6" s="7" t="s">
        <v>177</v>
      </c>
      <c r="AG6" s="7" t="s">
        <v>205</v>
      </c>
      <c r="AJ6" s="7" t="s">
        <v>206</v>
      </c>
      <c r="AK6" s="7" t="s">
        <v>207</v>
      </c>
      <c r="AL6" s="7" t="s">
        <v>208</v>
      </c>
      <c r="AM6" s="7" t="s">
        <v>209</v>
      </c>
      <c r="AN6" s="7" t="s">
        <v>210</v>
      </c>
      <c r="AO6" s="7" t="s">
        <v>211</v>
      </c>
      <c r="AR6" s="7" t="s">
        <v>212</v>
      </c>
      <c r="AS6" s="7" t="s">
        <v>213</v>
      </c>
      <c r="AT6" s="7" t="s">
        <v>214</v>
      </c>
      <c r="AW6" s="7" t="s">
        <v>215</v>
      </c>
      <c r="AY6" s="7" t="s">
        <v>216</v>
      </c>
      <c r="AZ6" s="7" t="s">
        <v>217</v>
      </c>
      <c r="BB6" s="7" t="s">
        <v>218</v>
      </c>
      <c r="BC6" s="7" t="s">
        <v>219</v>
      </c>
      <c r="BE6" s="16" t="s">
        <v>64</v>
      </c>
      <c r="BF6" s="7" t="s">
        <v>220</v>
      </c>
      <c r="BG6" s="7" t="s">
        <v>221</v>
      </c>
      <c r="BH6" s="7" t="s">
        <v>222</v>
      </c>
      <c r="BJ6" s="7" t="s">
        <v>223</v>
      </c>
      <c r="BL6" s="7" t="s">
        <v>224</v>
      </c>
      <c r="BN6" s="7" t="s">
        <v>225</v>
      </c>
      <c r="BP6" s="7" t="s">
        <v>226</v>
      </c>
      <c r="BQ6" s="7" t="s">
        <v>227</v>
      </c>
    </row>
    <row r="7" spans="1:72" s="7" customFormat="1" x14ac:dyDescent="0.25">
      <c r="A7" s="24"/>
      <c r="D7" s="6"/>
      <c r="E7" s="6" t="s">
        <v>228</v>
      </c>
      <c r="F7" s="6" t="s">
        <v>229</v>
      </c>
      <c r="H7" s="7" t="s">
        <v>17</v>
      </c>
      <c r="I7" s="7" t="s">
        <v>21</v>
      </c>
      <c r="P7" s="25"/>
      <c r="Q7" s="25"/>
      <c r="AF7" s="7" t="s">
        <v>230</v>
      </c>
      <c r="AG7" s="7" t="s">
        <v>231</v>
      </c>
      <c r="AJ7" s="7" t="s">
        <v>232</v>
      </c>
      <c r="AK7" s="7" t="s">
        <v>233</v>
      </c>
      <c r="AL7" s="7" t="s">
        <v>234</v>
      </c>
      <c r="AM7" s="7" t="s">
        <v>235</v>
      </c>
      <c r="AO7" s="7" t="s">
        <v>236</v>
      </c>
      <c r="AR7" s="7" t="s">
        <v>237</v>
      </c>
      <c r="AS7" s="7" t="s">
        <v>238</v>
      </c>
      <c r="AT7" s="7" t="s">
        <v>239</v>
      </c>
      <c r="AW7" s="7" t="s">
        <v>240</v>
      </c>
      <c r="AZ7" s="7" t="s">
        <v>241</v>
      </c>
      <c r="BC7" s="7" t="s">
        <v>242</v>
      </c>
      <c r="BE7" s="16" t="s">
        <v>65</v>
      </c>
      <c r="BG7" s="7" t="s">
        <v>243</v>
      </c>
      <c r="BN7" s="7" t="s">
        <v>244</v>
      </c>
      <c r="BP7" s="7" t="s">
        <v>245</v>
      </c>
      <c r="BQ7" s="7" t="s">
        <v>246</v>
      </c>
    </row>
    <row r="8" spans="1:72" s="7" customFormat="1" x14ac:dyDescent="0.25">
      <c r="A8" s="24"/>
      <c r="D8" s="6"/>
      <c r="E8" s="6" t="s">
        <v>247</v>
      </c>
      <c r="F8" s="6"/>
      <c r="I8" s="7" t="s">
        <v>22</v>
      </c>
      <c r="P8" s="26"/>
      <c r="AF8" s="7" t="s">
        <v>248</v>
      </c>
      <c r="AG8" s="7" t="s">
        <v>249</v>
      </c>
      <c r="AJ8" s="7" t="s">
        <v>250</v>
      </c>
      <c r="AK8" s="7" t="s">
        <v>251</v>
      </c>
      <c r="AL8" s="7" t="s">
        <v>252</v>
      </c>
      <c r="AM8" s="7" t="s">
        <v>253</v>
      </c>
      <c r="AO8" s="7" t="s">
        <v>254</v>
      </c>
      <c r="AR8" s="7" t="s">
        <v>255</v>
      </c>
      <c r="AS8" s="7" t="s">
        <v>256</v>
      </c>
      <c r="AT8" s="7" t="s">
        <v>257</v>
      </c>
      <c r="AW8" s="7" t="s">
        <v>258</v>
      </c>
      <c r="AZ8" s="7" t="s">
        <v>259</v>
      </c>
      <c r="BC8" s="7" t="s">
        <v>260</v>
      </c>
      <c r="BE8" s="16" t="s">
        <v>66</v>
      </c>
      <c r="BG8" s="7" t="s">
        <v>261</v>
      </c>
      <c r="BN8" s="7" t="s">
        <v>262</v>
      </c>
      <c r="BQ8" s="7" t="s">
        <v>263</v>
      </c>
    </row>
    <row r="9" spans="1:72" s="7" customFormat="1" x14ac:dyDescent="0.25">
      <c r="A9" s="24"/>
      <c r="D9" s="6"/>
      <c r="E9" s="6" t="s">
        <v>264</v>
      </c>
      <c r="F9" s="6"/>
      <c r="I9" s="7" t="s">
        <v>23</v>
      </c>
      <c r="AG9" s="7" t="s">
        <v>265</v>
      </c>
      <c r="AJ9" s="7" t="s">
        <v>266</v>
      </c>
      <c r="AK9" s="7" t="s">
        <v>267</v>
      </c>
      <c r="AL9" s="7" t="s">
        <v>268</v>
      </c>
      <c r="AS9" s="7" t="s">
        <v>269</v>
      </c>
      <c r="AT9" s="7" t="s">
        <v>270</v>
      </c>
      <c r="BE9" s="16" t="s">
        <v>67</v>
      </c>
      <c r="BG9" s="7" t="s">
        <v>271</v>
      </c>
      <c r="BN9" s="7" t="s">
        <v>272</v>
      </c>
      <c r="BQ9" s="7" t="s">
        <v>273</v>
      </c>
    </row>
    <row r="10" spans="1:72" s="7" customFormat="1" x14ac:dyDescent="0.25">
      <c r="A10" s="24"/>
      <c r="E10" s="6" t="s">
        <v>274</v>
      </c>
      <c r="I10" s="7" t="s">
        <v>24</v>
      </c>
      <c r="AG10" s="7" t="s">
        <v>275</v>
      </c>
      <c r="AJ10" s="7" t="s">
        <v>276</v>
      </c>
      <c r="AK10" s="7" t="s">
        <v>277</v>
      </c>
      <c r="AL10" s="7" t="s">
        <v>278</v>
      </c>
      <c r="AS10" s="7" t="s">
        <v>279</v>
      </c>
      <c r="AT10" s="7" t="s">
        <v>280</v>
      </c>
      <c r="BE10" s="16" t="s">
        <v>68</v>
      </c>
      <c r="BG10" s="7" t="s">
        <v>281</v>
      </c>
      <c r="BQ10" s="7" t="s">
        <v>282</v>
      </c>
    </row>
    <row r="11" spans="1:72" s="7" customFormat="1" x14ac:dyDescent="0.25">
      <c r="A11" s="24"/>
      <c r="E11" s="7" t="s">
        <v>283</v>
      </c>
      <c r="I11" s="7" t="s">
        <v>25</v>
      </c>
      <c r="AG11" s="7" t="s">
        <v>284</v>
      </c>
      <c r="AJ11" s="7" t="s">
        <v>285</v>
      </c>
      <c r="AL11" s="7" t="s">
        <v>286</v>
      </c>
      <c r="AS11" s="7" t="s">
        <v>287</v>
      </c>
      <c r="BE11" s="16" t="s">
        <v>69</v>
      </c>
      <c r="BG11" s="7" t="s">
        <v>288</v>
      </c>
    </row>
    <row r="12" spans="1:72" s="7" customFormat="1" x14ac:dyDescent="0.25">
      <c r="A12" s="24"/>
      <c r="E12" s="7" t="s">
        <v>289</v>
      </c>
      <c r="I12" s="7" t="s">
        <v>26</v>
      </c>
      <c r="AG12" s="7" t="s">
        <v>290</v>
      </c>
      <c r="AJ12" s="7" t="s">
        <v>291</v>
      </c>
      <c r="AL12" s="7" t="s">
        <v>292</v>
      </c>
      <c r="AS12" s="7" t="s">
        <v>293</v>
      </c>
      <c r="BE12" s="16" t="s">
        <v>70</v>
      </c>
      <c r="BG12" s="7" t="s">
        <v>294</v>
      </c>
    </row>
    <row r="13" spans="1:72" s="7" customFormat="1" x14ac:dyDescent="0.25">
      <c r="A13" s="24"/>
      <c r="P13" s="26"/>
      <c r="Q13" s="27"/>
      <c r="R13" s="27"/>
      <c r="S13" s="28"/>
      <c r="T13" s="28"/>
      <c r="U13" s="27"/>
      <c r="V13" s="27"/>
      <c r="W13" s="28"/>
      <c r="AJ13" s="7" t="s">
        <v>295</v>
      </c>
      <c r="AL13" s="7" t="s">
        <v>296</v>
      </c>
      <c r="BE13" s="16" t="s">
        <v>71</v>
      </c>
      <c r="BG13" s="7" t="s">
        <v>297</v>
      </c>
    </row>
    <row r="14" spans="1:72" s="7" customFormat="1" x14ac:dyDescent="0.25">
      <c r="A14" s="24"/>
      <c r="Q14" s="28"/>
      <c r="R14" s="28"/>
      <c r="S14" s="27"/>
      <c r="T14" s="27"/>
      <c r="U14" s="28"/>
      <c r="V14" s="28"/>
      <c r="W14" s="28"/>
      <c r="AJ14" s="7" t="s">
        <v>298</v>
      </c>
      <c r="AL14" s="7" t="s">
        <v>299</v>
      </c>
      <c r="BE14" s="16" t="s">
        <v>72</v>
      </c>
      <c r="BG14" s="7" t="s">
        <v>300</v>
      </c>
    </row>
    <row r="15" spans="1:72" s="7" customFormat="1" x14ac:dyDescent="0.25">
      <c r="A15" s="24"/>
      <c r="Q15" s="28"/>
      <c r="R15" s="27"/>
      <c r="S15" s="27"/>
      <c r="T15" s="27"/>
      <c r="AJ15" s="7" t="s">
        <v>301</v>
      </c>
      <c r="BE15" s="16" t="s">
        <v>73</v>
      </c>
      <c r="BG15" s="7" t="s">
        <v>302</v>
      </c>
    </row>
    <row r="16" spans="1:72" s="7" customFormat="1" x14ac:dyDescent="0.25">
      <c r="A16" s="24"/>
      <c r="Q16" s="27"/>
      <c r="R16" s="27"/>
      <c r="S16" s="28"/>
      <c r="T16" s="28"/>
      <c r="AJ16" s="7" t="s">
        <v>303</v>
      </c>
      <c r="BE16" s="16" t="s">
        <v>74</v>
      </c>
      <c r="BG16" s="7" t="s">
        <v>304</v>
      </c>
    </row>
    <row r="17" spans="1:59" s="7" customFormat="1" x14ac:dyDescent="0.25">
      <c r="A17" s="24"/>
      <c r="AJ17" s="7" t="s">
        <v>305</v>
      </c>
      <c r="BE17" s="16" t="s">
        <v>75</v>
      </c>
      <c r="BG17" s="7" t="s">
        <v>306</v>
      </c>
    </row>
    <row r="18" spans="1:59" s="7" customFormat="1" x14ac:dyDescent="0.25">
      <c r="A18" s="24"/>
      <c r="AJ18" s="7" t="s">
        <v>307</v>
      </c>
      <c r="BG18" s="7" t="s">
        <v>308</v>
      </c>
    </row>
    <row r="19" spans="1:59" s="7" customFormat="1" x14ac:dyDescent="0.25">
      <c r="A19" s="24"/>
      <c r="P19" s="26"/>
      <c r="AJ19" s="7" t="s">
        <v>309</v>
      </c>
      <c r="BG19" s="7" t="s">
        <v>310</v>
      </c>
    </row>
    <row r="20" spans="1:59" s="7" customFormat="1" x14ac:dyDescent="0.25">
      <c r="A20" s="24"/>
      <c r="AJ20" s="7" t="s">
        <v>311</v>
      </c>
      <c r="BG20" s="7" t="s">
        <v>312</v>
      </c>
    </row>
    <row r="21" spans="1:59" s="7" customFormat="1" x14ac:dyDescent="0.25">
      <c r="A21" s="24"/>
      <c r="BG21" s="7" t="s">
        <v>313</v>
      </c>
    </row>
    <row r="22" spans="1:59" s="7" customFormat="1" x14ac:dyDescent="0.25">
      <c r="A22" s="24"/>
      <c r="U22" s="29"/>
      <c r="BG22" s="7" t="s">
        <v>314</v>
      </c>
    </row>
    <row r="23" spans="1:59" s="7" customFormat="1" x14ac:dyDescent="0.25">
      <c r="A23" s="24"/>
      <c r="P23" s="26"/>
      <c r="BG23" s="7" t="s">
        <v>315</v>
      </c>
    </row>
    <row r="24" spans="1:59" s="7" customFormat="1" x14ac:dyDescent="0.25">
      <c r="A24" s="24"/>
      <c r="U24" s="6"/>
      <c r="BG24" s="7" t="s">
        <v>316</v>
      </c>
    </row>
    <row r="25" spans="1:59" s="7" customFormat="1" x14ac:dyDescent="0.25">
      <c r="A25" s="24"/>
      <c r="BG25" s="7" t="s">
        <v>317</v>
      </c>
    </row>
    <row r="26" spans="1:59" s="7" customFormat="1" x14ac:dyDescent="0.25">
      <c r="A26" s="24"/>
      <c r="P26" s="26"/>
      <c r="W26" s="30"/>
      <c r="X26" s="30"/>
      <c r="Y26" s="31"/>
      <c r="Z26" s="31"/>
      <c r="AA26" s="31"/>
      <c r="AB26" s="30"/>
    </row>
    <row r="27" spans="1:59" s="7" customFormat="1" x14ac:dyDescent="0.25">
      <c r="A27" s="24"/>
      <c r="Q27" s="30"/>
      <c r="R27" s="30"/>
      <c r="S27" s="31"/>
      <c r="T27" s="31"/>
      <c r="U27" s="31"/>
      <c r="V27" s="30"/>
    </row>
    <row r="28" spans="1:59" s="7" customFormat="1" x14ac:dyDescent="0.25">
      <c r="A28" s="24"/>
    </row>
    <row r="29" spans="1:59" s="7" customFormat="1" x14ac:dyDescent="0.25">
      <c r="A29" s="24"/>
    </row>
    <row r="30" spans="1:59" s="7" customFormat="1" x14ac:dyDescent="0.25">
      <c r="A30" s="24"/>
    </row>
    <row r="31" spans="1:59" s="7" customFormat="1" x14ac:dyDescent="0.25">
      <c r="A31" s="24"/>
    </row>
    <row r="32" spans="1:59" s="7" customFormat="1" x14ac:dyDescent="0.25">
      <c r="A32" s="24"/>
    </row>
    <row r="33" spans="1:1" s="7" customFormat="1" x14ac:dyDescent="0.25">
      <c r="A33" s="24"/>
    </row>
    <row r="34" spans="1:1" s="7" customFormat="1" x14ac:dyDescent="0.25">
      <c r="A34" s="24"/>
    </row>
    <row r="35" spans="1:1" s="7" customFormat="1" x14ac:dyDescent="0.25">
      <c r="A35" s="24"/>
    </row>
    <row r="36" spans="1:1" s="7" customFormat="1" x14ac:dyDescent="0.25">
      <c r="A36" s="24"/>
    </row>
    <row r="37" spans="1:1" s="7" customFormat="1" x14ac:dyDescent="0.25">
      <c r="A37" s="24"/>
    </row>
    <row r="38" spans="1:1" s="7" customFormat="1" x14ac:dyDescent="0.25">
      <c r="A38" s="24"/>
    </row>
    <row r="39" spans="1:1" s="7" customFormat="1" x14ac:dyDescent="0.25">
      <c r="A39" s="24"/>
    </row>
    <row r="40" spans="1:1" s="7" customFormat="1" x14ac:dyDescent="0.25">
      <c r="A40" s="24"/>
    </row>
    <row r="41" spans="1:1" s="7" customFormat="1" x14ac:dyDescent="0.25">
      <c r="A41" s="24"/>
    </row>
    <row r="42" spans="1:1" s="7" customFormat="1" x14ac:dyDescent="0.25">
      <c r="A42" s="24"/>
    </row>
    <row r="43" spans="1:1" s="7" customFormat="1" x14ac:dyDescent="0.25">
      <c r="A43" s="24"/>
    </row>
    <row r="44" spans="1:1" s="7" customFormat="1" x14ac:dyDescent="0.25">
      <c r="A44" s="24"/>
    </row>
    <row r="45" spans="1:1" s="7" customFormat="1" x14ac:dyDescent="0.25">
      <c r="A45" s="24"/>
    </row>
    <row r="46" spans="1:1" s="7" customFormat="1" x14ac:dyDescent="0.25">
      <c r="A46" s="24"/>
    </row>
    <row r="47" spans="1:1" s="7" customFormat="1" x14ac:dyDescent="0.25">
      <c r="A47" s="24"/>
    </row>
    <row r="48" spans="1:1" s="7" customFormat="1" x14ac:dyDescent="0.25">
      <c r="A48" s="24"/>
    </row>
    <row r="49" spans="1:1" s="7" customFormat="1" x14ac:dyDescent="0.25">
      <c r="A49" s="24"/>
    </row>
    <row r="50" spans="1:1" s="7" customFormat="1" x14ac:dyDescent="0.25">
      <c r="A50" s="24"/>
    </row>
    <row r="51" spans="1:1" s="7" customFormat="1" x14ac:dyDescent="0.25">
      <c r="A51" s="24"/>
    </row>
    <row r="52" spans="1:1" s="7" customFormat="1" x14ac:dyDescent="0.25">
      <c r="A52" s="24"/>
    </row>
    <row r="53" spans="1:1" s="7" customFormat="1" x14ac:dyDescent="0.25">
      <c r="A53" s="24"/>
    </row>
    <row r="54" spans="1:1" s="7" customFormat="1" x14ac:dyDescent="0.25">
      <c r="A54" s="24"/>
    </row>
    <row r="55" spans="1:1" s="7" customFormat="1" x14ac:dyDescent="0.25">
      <c r="A55" s="24"/>
    </row>
    <row r="56" spans="1:1" s="7" customFormat="1" x14ac:dyDescent="0.25">
      <c r="A56" s="24"/>
    </row>
    <row r="57" spans="1:1" s="7" customFormat="1" x14ac:dyDescent="0.25">
      <c r="A57" s="24"/>
    </row>
    <row r="58" spans="1:1" s="7" customFormat="1" x14ac:dyDescent="0.25">
      <c r="A58" s="24"/>
    </row>
    <row r="59" spans="1:1" s="7" customFormat="1" x14ac:dyDescent="0.25">
      <c r="A59" s="24"/>
    </row>
    <row r="60" spans="1:1" s="7" customFormat="1" x14ac:dyDescent="0.25">
      <c r="A60" s="24"/>
    </row>
    <row r="61" spans="1:1" s="7" customFormat="1" x14ac:dyDescent="0.25">
      <c r="A61" s="24"/>
    </row>
    <row r="62" spans="1:1" s="7" customFormat="1" x14ac:dyDescent="0.25">
      <c r="A62" s="24"/>
    </row>
    <row r="63" spans="1:1" s="7" customFormat="1" x14ac:dyDescent="0.25">
      <c r="A63" s="24"/>
    </row>
    <row r="64" spans="1:1" s="7" customFormat="1" x14ac:dyDescent="0.25">
      <c r="A64" s="24"/>
    </row>
    <row r="65" spans="1:1" s="7" customFormat="1" x14ac:dyDescent="0.25">
      <c r="A65" s="24"/>
    </row>
    <row r="66" spans="1:1" s="7" customFormat="1" x14ac:dyDescent="0.25">
      <c r="A66" s="24"/>
    </row>
    <row r="67" spans="1:1" s="7" customFormat="1" x14ac:dyDescent="0.25">
      <c r="A67" s="24"/>
    </row>
    <row r="68" spans="1:1" s="7" customFormat="1" x14ac:dyDescent="0.25">
      <c r="A68" s="24"/>
    </row>
    <row r="69" spans="1:1" s="7" customFormat="1" x14ac:dyDescent="0.25">
      <c r="A69" s="24"/>
    </row>
    <row r="70" spans="1:1" s="7" customFormat="1" x14ac:dyDescent="0.25">
      <c r="A70" s="24"/>
    </row>
    <row r="71" spans="1:1" s="7" customFormat="1" x14ac:dyDescent="0.25">
      <c r="A71" s="24"/>
    </row>
    <row r="72" spans="1:1" s="7" customFormat="1" x14ac:dyDescent="0.25">
      <c r="A72" s="24"/>
    </row>
    <row r="73" spans="1:1" s="7" customFormat="1" x14ac:dyDescent="0.25">
      <c r="A73" s="24"/>
    </row>
    <row r="74" spans="1:1" s="7" customFormat="1" x14ac:dyDescent="0.25">
      <c r="A74" s="24"/>
    </row>
    <row r="75" spans="1:1" s="7" customFormat="1" x14ac:dyDescent="0.25">
      <c r="A75" s="24"/>
    </row>
    <row r="76" spans="1:1" s="7" customFormat="1" x14ac:dyDescent="0.25">
      <c r="A76" s="24"/>
    </row>
    <row r="77" spans="1:1" s="7" customFormat="1" x14ac:dyDescent="0.25">
      <c r="A77" s="24"/>
    </row>
    <row r="78" spans="1:1" s="7" customFormat="1" x14ac:dyDescent="0.25">
      <c r="A78" s="24"/>
    </row>
    <row r="79" spans="1:1" s="7" customFormat="1" x14ac:dyDescent="0.25">
      <c r="A79" s="24"/>
    </row>
    <row r="80" spans="1:1" s="7" customFormat="1" x14ac:dyDescent="0.25">
      <c r="A80" s="24"/>
    </row>
    <row r="81" spans="1:1" s="7" customFormat="1" x14ac:dyDescent="0.25">
      <c r="A81" s="24"/>
    </row>
    <row r="82" spans="1:1" s="7" customFormat="1" x14ac:dyDescent="0.25">
      <c r="A82" s="24"/>
    </row>
    <row r="83" spans="1:1" s="7" customFormat="1" x14ac:dyDescent="0.25">
      <c r="A83" s="24"/>
    </row>
    <row r="84" spans="1:1" s="7" customFormat="1" x14ac:dyDescent="0.25">
      <c r="A84" s="24"/>
    </row>
    <row r="85" spans="1:1" s="7" customFormat="1" x14ac:dyDescent="0.25">
      <c r="A85" s="24"/>
    </row>
    <row r="86" spans="1:1" s="7" customFormat="1" x14ac:dyDescent="0.25">
      <c r="A86" s="24"/>
    </row>
    <row r="87" spans="1:1" s="7" customFormat="1" x14ac:dyDescent="0.25">
      <c r="A87" s="24"/>
    </row>
    <row r="88" spans="1:1" s="7" customFormat="1" x14ac:dyDescent="0.25">
      <c r="A88" s="24"/>
    </row>
    <row r="89" spans="1:1" s="7" customFormat="1" x14ac:dyDescent="0.25">
      <c r="A89" s="24"/>
    </row>
    <row r="90" spans="1:1" s="7" customFormat="1" x14ac:dyDescent="0.25">
      <c r="A90" s="24"/>
    </row>
    <row r="91" spans="1:1" s="7" customFormat="1" x14ac:dyDescent="0.25">
      <c r="A91" s="24"/>
    </row>
    <row r="92" spans="1:1" s="7" customFormat="1" x14ac:dyDescent="0.25">
      <c r="A92" s="24"/>
    </row>
    <row r="93" spans="1:1" s="7" customFormat="1" x14ac:dyDescent="0.25">
      <c r="A93" s="24"/>
    </row>
    <row r="94" spans="1:1" s="7" customFormat="1" x14ac:dyDescent="0.25">
      <c r="A94" s="24"/>
    </row>
    <row r="95" spans="1:1" s="7" customFormat="1" x14ac:dyDescent="0.25">
      <c r="A95" s="24"/>
    </row>
    <row r="96" spans="1:1" s="7" customFormat="1" x14ac:dyDescent="0.25">
      <c r="A96" s="24"/>
    </row>
    <row r="97" spans="1:1" s="7" customFormat="1" x14ac:dyDescent="0.25">
      <c r="A97" s="24"/>
    </row>
    <row r="98" spans="1:1" s="7" customFormat="1" x14ac:dyDescent="0.25">
      <c r="A98" s="24"/>
    </row>
    <row r="99" spans="1:1" s="7" customFormat="1" x14ac:dyDescent="0.25">
      <c r="A99" s="24"/>
    </row>
    <row r="100" spans="1:1" s="7" customFormat="1" x14ac:dyDescent="0.25">
      <c r="A100" s="24"/>
    </row>
    <row r="101" spans="1:1" s="7" customFormat="1" x14ac:dyDescent="0.25">
      <c r="A101" s="24"/>
    </row>
    <row r="102" spans="1:1" s="7" customFormat="1" x14ac:dyDescent="0.25">
      <c r="A102" s="24"/>
    </row>
    <row r="103" spans="1:1" s="7" customFormat="1" x14ac:dyDescent="0.25">
      <c r="A103" s="24"/>
    </row>
    <row r="104" spans="1:1" s="7" customFormat="1" x14ac:dyDescent="0.25">
      <c r="A104" s="24"/>
    </row>
    <row r="105" spans="1:1" s="7" customFormat="1" x14ac:dyDescent="0.25">
      <c r="A105" s="24"/>
    </row>
    <row r="106" spans="1:1" s="7" customFormat="1" x14ac:dyDescent="0.25">
      <c r="A106" s="24"/>
    </row>
    <row r="107" spans="1:1" s="7" customFormat="1" x14ac:dyDescent="0.25">
      <c r="A107" s="24"/>
    </row>
    <row r="108" spans="1:1" s="7" customFormat="1" x14ac:dyDescent="0.25">
      <c r="A108" s="24"/>
    </row>
    <row r="109" spans="1:1" s="7" customFormat="1" x14ac:dyDescent="0.25">
      <c r="A109" s="24"/>
    </row>
    <row r="110" spans="1:1" s="7" customFormat="1" x14ac:dyDescent="0.25">
      <c r="A110" s="24"/>
    </row>
    <row r="111" spans="1:1" s="7" customFormat="1" x14ac:dyDescent="0.25">
      <c r="A111" s="24"/>
    </row>
    <row r="112" spans="1:1" s="7" customFormat="1" x14ac:dyDescent="0.25">
      <c r="A112" s="24"/>
    </row>
    <row r="113" spans="1:1" s="7" customFormat="1" x14ac:dyDescent="0.25">
      <c r="A113" s="24"/>
    </row>
    <row r="114" spans="1:1" s="7" customFormat="1" x14ac:dyDescent="0.25">
      <c r="A114" s="24"/>
    </row>
    <row r="115" spans="1:1" s="7" customFormat="1" x14ac:dyDescent="0.25">
      <c r="A115" s="24"/>
    </row>
    <row r="116" spans="1:1" s="7" customFormat="1" x14ac:dyDescent="0.25">
      <c r="A116" s="24"/>
    </row>
    <row r="117" spans="1:1" s="7" customFormat="1" x14ac:dyDescent="0.25">
      <c r="A117" s="24"/>
    </row>
    <row r="118" spans="1:1" s="7" customFormat="1" x14ac:dyDescent="0.25">
      <c r="A118" s="24"/>
    </row>
    <row r="119" spans="1:1" s="7" customFormat="1" x14ac:dyDescent="0.25">
      <c r="A119" s="24"/>
    </row>
    <row r="120" spans="1:1" s="7" customFormat="1" x14ac:dyDescent="0.25">
      <c r="A120" s="24"/>
    </row>
    <row r="121" spans="1:1" s="7" customFormat="1" x14ac:dyDescent="0.25">
      <c r="A121" s="24"/>
    </row>
    <row r="122" spans="1:1" s="7" customFormat="1" x14ac:dyDescent="0.25">
      <c r="A122" s="24"/>
    </row>
    <row r="123" spans="1:1" s="7" customFormat="1" x14ac:dyDescent="0.25">
      <c r="A123" s="24"/>
    </row>
    <row r="124" spans="1:1" s="7" customFormat="1" x14ac:dyDescent="0.25">
      <c r="A124" s="24"/>
    </row>
    <row r="125" spans="1:1" s="7" customFormat="1" x14ac:dyDescent="0.25">
      <c r="A125" s="24"/>
    </row>
    <row r="126" spans="1:1" s="7" customFormat="1" x14ac:dyDescent="0.25">
      <c r="A126" s="24"/>
    </row>
    <row r="127" spans="1:1" s="7" customFormat="1" x14ac:dyDescent="0.25">
      <c r="A127" s="24"/>
    </row>
    <row r="128" spans="1:1" s="7" customFormat="1" x14ac:dyDescent="0.25">
      <c r="A128" s="24"/>
    </row>
    <row r="129" spans="1:1" s="7" customFormat="1" x14ac:dyDescent="0.25">
      <c r="A129" s="24"/>
    </row>
    <row r="130" spans="1:1" s="7" customFormat="1" x14ac:dyDescent="0.25">
      <c r="A130" s="24"/>
    </row>
    <row r="131" spans="1:1" s="7" customFormat="1" x14ac:dyDescent="0.25">
      <c r="A131" s="24"/>
    </row>
    <row r="132" spans="1:1" s="7" customFormat="1" x14ac:dyDescent="0.25">
      <c r="A132" s="24"/>
    </row>
    <row r="133" spans="1:1" s="7" customFormat="1" x14ac:dyDescent="0.25">
      <c r="A133" s="24"/>
    </row>
    <row r="134" spans="1:1" s="7" customFormat="1" x14ac:dyDescent="0.25">
      <c r="A134" s="24"/>
    </row>
    <row r="135" spans="1:1" s="7" customFormat="1" x14ac:dyDescent="0.25">
      <c r="A135" s="24"/>
    </row>
    <row r="136" spans="1:1" s="7" customFormat="1" x14ac:dyDescent="0.25">
      <c r="A136" s="24"/>
    </row>
    <row r="137" spans="1:1" s="7" customFormat="1" x14ac:dyDescent="0.25">
      <c r="A137" s="24"/>
    </row>
    <row r="138" spans="1:1" s="7" customFormat="1" x14ac:dyDescent="0.25">
      <c r="A138" s="24"/>
    </row>
    <row r="139" spans="1:1" s="7" customFormat="1" x14ac:dyDescent="0.25">
      <c r="A139" s="24"/>
    </row>
    <row r="140" spans="1:1" s="7" customFormat="1" x14ac:dyDescent="0.25">
      <c r="A140" s="24"/>
    </row>
    <row r="141" spans="1:1" s="7" customFormat="1" x14ac:dyDescent="0.25">
      <c r="A141" s="24"/>
    </row>
    <row r="142" spans="1:1" s="7" customFormat="1" x14ac:dyDescent="0.25">
      <c r="A142" s="24"/>
    </row>
    <row r="143" spans="1:1" s="7" customFormat="1" x14ac:dyDescent="0.25">
      <c r="A143" s="24"/>
    </row>
    <row r="144" spans="1:1" s="7" customFormat="1" x14ac:dyDescent="0.25">
      <c r="A144" s="24"/>
    </row>
    <row r="145" spans="1:1" s="7" customFormat="1" x14ac:dyDescent="0.25">
      <c r="A145" s="24"/>
    </row>
    <row r="146" spans="1:1" s="7" customFormat="1" x14ac:dyDescent="0.25">
      <c r="A146" s="24"/>
    </row>
    <row r="147" spans="1:1" s="7" customFormat="1" x14ac:dyDescent="0.25">
      <c r="A147" s="24"/>
    </row>
    <row r="148" spans="1:1" s="7" customFormat="1" x14ac:dyDescent="0.25">
      <c r="A148" s="24"/>
    </row>
    <row r="149" spans="1:1" s="7" customFormat="1" x14ac:dyDescent="0.25">
      <c r="A149" s="24"/>
    </row>
    <row r="150" spans="1:1" s="7" customFormat="1" x14ac:dyDescent="0.25">
      <c r="A150" s="24"/>
    </row>
    <row r="151" spans="1:1" s="7" customFormat="1" x14ac:dyDescent="0.25">
      <c r="A151" s="24"/>
    </row>
    <row r="152" spans="1:1" s="7" customFormat="1" x14ac:dyDescent="0.25">
      <c r="A152" s="24"/>
    </row>
    <row r="153" spans="1:1" s="7" customFormat="1" x14ac:dyDescent="0.25">
      <c r="A153" s="24"/>
    </row>
    <row r="154" spans="1:1" s="7" customFormat="1" x14ac:dyDescent="0.25">
      <c r="A154" s="24"/>
    </row>
    <row r="155" spans="1:1" s="7" customFormat="1" x14ac:dyDescent="0.25">
      <c r="A155" s="24"/>
    </row>
    <row r="156" spans="1:1" s="7" customFormat="1" x14ac:dyDescent="0.25">
      <c r="A156" s="24"/>
    </row>
    <row r="157" spans="1:1" s="7" customFormat="1" x14ac:dyDescent="0.25">
      <c r="A157" s="24"/>
    </row>
    <row r="158" spans="1:1" s="7" customFormat="1" x14ac:dyDescent="0.25">
      <c r="A158" s="24"/>
    </row>
    <row r="159" spans="1:1" s="7" customFormat="1" x14ac:dyDescent="0.25">
      <c r="A159" s="24"/>
    </row>
    <row r="160" spans="1:1" s="7" customFormat="1" x14ac:dyDescent="0.25">
      <c r="A160" s="24"/>
    </row>
    <row r="161" spans="1:1" s="7" customFormat="1" x14ac:dyDescent="0.25">
      <c r="A161" s="24"/>
    </row>
    <row r="162" spans="1:1" s="7" customFormat="1" x14ac:dyDescent="0.25">
      <c r="A162" s="24"/>
    </row>
    <row r="163" spans="1:1" s="7" customFormat="1" x14ac:dyDescent="0.25">
      <c r="A163" s="24"/>
    </row>
    <row r="164" spans="1:1" s="7" customFormat="1" x14ac:dyDescent="0.25">
      <c r="A164" s="24"/>
    </row>
    <row r="165" spans="1:1" s="7" customFormat="1" x14ac:dyDescent="0.25">
      <c r="A165" s="24"/>
    </row>
    <row r="166" spans="1:1" s="7" customFormat="1" x14ac:dyDescent="0.25">
      <c r="A166" s="24"/>
    </row>
    <row r="167" spans="1:1" s="7" customFormat="1" x14ac:dyDescent="0.25">
      <c r="A167" s="24"/>
    </row>
    <row r="168" spans="1:1" s="7" customFormat="1" x14ac:dyDescent="0.25">
      <c r="A168" s="24"/>
    </row>
    <row r="169" spans="1:1" s="7" customFormat="1" x14ac:dyDescent="0.25">
      <c r="A169" s="24"/>
    </row>
    <row r="170" spans="1:1" s="7" customFormat="1" x14ac:dyDescent="0.25">
      <c r="A170" s="24"/>
    </row>
    <row r="171" spans="1:1" s="7" customFormat="1" x14ac:dyDescent="0.25">
      <c r="A171" s="24"/>
    </row>
    <row r="172" spans="1:1" s="17" customFormat="1" x14ac:dyDescent="0.2">
      <c r="A172" s="32"/>
    </row>
    <row r="173" spans="1:1" s="17" customFormat="1" x14ac:dyDescent="0.2">
      <c r="A173" s="32"/>
    </row>
    <row r="174" spans="1:1" s="17" customFormat="1" x14ac:dyDescent="0.2">
      <c r="A174" s="32"/>
    </row>
    <row r="175" spans="1:1" s="17" customFormat="1" x14ac:dyDescent="0.2">
      <c r="A175" s="32"/>
    </row>
    <row r="176" spans="1:1" s="17" customFormat="1" x14ac:dyDescent="0.2">
      <c r="A176" s="32"/>
    </row>
    <row r="177" spans="1:1" s="17" customFormat="1" x14ac:dyDescent="0.2">
      <c r="A177" s="32"/>
    </row>
    <row r="178" spans="1:1" s="17" customFormat="1" x14ac:dyDescent="0.2">
      <c r="A178" s="32"/>
    </row>
    <row r="179" spans="1:1" s="17" customFormat="1" x14ac:dyDescent="0.2">
      <c r="A179" s="32"/>
    </row>
    <row r="180" spans="1:1" s="17" customFormat="1" x14ac:dyDescent="0.2">
      <c r="A180" s="32"/>
    </row>
    <row r="181" spans="1:1" s="17" customFormat="1" x14ac:dyDescent="0.2">
      <c r="A181" s="32"/>
    </row>
    <row r="182" spans="1:1" s="17" customFormat="1" x14ac:dyDescent="0.2">
      <c r="A182" s="32"/>
    </row>
    <row r="183" spans="1:1" s="17" customFormat="1" x14ac:dyDescent="0.2">
      <c r="A183" s="32"/>
    </row>
    <row r="184" spans="1:1" s="17" customFormat="1" x14ac:dyDescent="0.2">
      <c r="A184" s="32"/>
    </row>
    <row r="185" spans="1:1" s="17" customFormat="1" x14ac:dyDescent="0.2">
      <c r="A185" s="32"/>
    </row>
    <row r="186" spans="1:1" s="17" customFormat="1" x14ac:dyDescent="0.2">
      <c r="A186" s="32"/>
    </row>
    <row r="187" spans="1:1" s="17" customFormat="1" x14ac:dyDescent="0.2">
      <c r="A187" s="32"/>
    </row>
    <row r="188" spans="1:1" s="17" customFormat="1" x14ac:dyDescent="0.2">
      <c r="A188" s="32"/>
    </row>
    <row r="189" spans="1:1" s="17" customFormat="1" x14ac:dyDescent="0.2">
      <c r="A189" s="32"/>
    </row>
    <row r="190" spans="1:1" s="17" customFormat="1" x14ac:dyDescent="0.2">
      <c r="A190" s="32"/>
    </row>
    <row r="191" spans="1:1" s="17" customFormat="1" x14ac:dyDescent="0.2">
      <c r="A191" s="32"/>
    </row>
    <row r="192" spans="1:1" s="17" customFormat="1" x14ac:dyDescent="0.2">
      <c r="A192" s="32"/>
    </row>
  </sheetData>
  <sheetProtection selectLockedCells="1" selectUnlockedCell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IU175"/>
  <sheetViews>
    <sheetView tabSelected="1" zoomScaleNormal="100" zoomScalePageLayoutView="150" workbookViewId="0">
      <pane ySplit="10" topLeftCell="A11" activePane="bottomLeft" state="frozen"/>
      <selection pane="bottomLeft" activeCell="I12" sqref="I12"/>
    </sheetView>
  </sheetViews>
  <sheetFormatPr baseColWidth="10" defaultColWidth="10.85546875" defaultRowHeight="15" x14ac:dyDescent="0.25"/>
  <cols>
    <col min="1" max="1" width="3.28515625" style="43" customWidth="1"/>
    <col min="2" max="2" width="22.5703125" style="43" customWidth="1"/>
    <col min="3" max="3" width="24.85546875" style="43" hidden="1" customWidth="1"/>
    <col min="4" max="4" width="20.140625" style="43" hidden="1" customWidth="1"/>
    <col min="5" max="5" width="17.7109375" style="43" hidden="1" customWidth="1"/>
    <col min="6" max="6" width="26.42578125" style="43" customWidth="1"/>
    <col min="7" max="7" width="19.5703125" style="43" hidden="1" customWidth="1"/>
    <col min="8" max="8" width="10.85546875" style="43" customWidth="1"/>
    <col min="9" max="9" width="18.85546875" style="43" customWidth="1"/>
    <col min="10" max="10" width="17.140625" style="43" customWidth="1"/>
    <col min="11" max="11" width="11.42578125" style="43" customWidth="1"/>
    <col min="12" max="12" width="15.42578125" style="43" customWidth="1"/>
    <col min="13" max="14" width="11.42578125" style="43" customWidth="1"/>
    <col min="15" max="15" width="30.42578125" style="60" customWidth="1"/>
    <col min="16" max="16" width="29.28515625" style="43" customWidth="1"/>
    <col min="17" max="17" width="44" style="43" customWidth="1"/>
    <col min="18" max="18" width="32.42578125" style="43" customWidth="1"/>
    <col min="19" max="20" width="10" style="43" customWidth="1"/>
    <col min="21" max="21" width="13.7109375" style="43" customWidth="1"/>
    <col min="22" max="22" width="17.140625" style="43" customWidth="1"/>
    <col min="23" max="23" width="17.7109375" style="43" customWidth="1"/>
    <col min="24" max="24" width="10.85546875" style="43" customWidth="1"/>
    <col min="25" max="25" width="12.42578125" style="43" customWidth="1"/>
    <col min="26" max="28" width="5.85546875" style="43" customWidth="1"/>
    <col min="29" max="30" width="10.85546875" style="43"/>
    <col min="31" max="31" width="14.42578125" style="43" customWidth="1"/>
    <col min="32" max="32" width="14.5703125" style="59" customWidth="1"/>
    <col min="33" max="33" width="23.140625" style="43" customWidth="1"/>
    <col min="34" max="34" width="49.140625" style="66" customWidth="1"/>
    <col min="35" max="35" width="23.42578125" style="43" customWidth="1"/>
    <col min="36" max="36" width="34.42578125" style="43" customWidth="1"/>
    <col min="37" max="37" width="21.5703125" style="43" customWidth="1"/>
    <col min="38" max="38" width="84.28515625" style="66" customWidth="1"/>
    <col min="39" max="39" width="83.28515625" style="66" customWidth="1"/>
    <col min="40" max="40" width="39.85546875" style="43" customWidth="1"/>
    <col min="41" max="42" width="10.85546875" style="43"/>
    <col min="43" max="43" width="14" style="43" bestFit="1" customWidth="1"/>
    <col min="44" max="46" width="10.85546875" style="43"/>
    <col min="47" max="47" width="12.140625" style="43" bestFit="1" customWidth="1"/>
    <col min="48" max="16384" width="10.85546875" style="43"/>
  </cols>
  <sheetData>
    <row r="1" spans="1:255" ht="15.75" hidden="1" thickBot="1" x14ac:dyDescent="0.3">
      <c r="A1" s="41"/>
      <c r="B1" s="42"/>
      <c r="C1" s="42"/>
      <c r="D1" s="42"/>
      <c r="E1" s="42"/>
      <c r="F1" s="42"/>
      <c r="G1" s="42"/>
      <c r="H1" s="530" t="s">
        <v>318</v>
      </c>
      <c r="I1" s="530"/>
      <c r="J1" s="530"/>
      <c r="K1" s="530"/>
      <c r="L1" s="530"/>
      <c r="M1" s="530"/>
      <c r="N1" s="530"/>
      <c r="O1" s="530"/>
      <c r="P1" s="530"/>
      <c r="Q1" s="530"/>
      <c r="R1" s="530"/>
      <c r="S1" s="530"/>
      <c r="T1" s="530"/>
      <c r="U1" s="530"/>
      <c r="V1" s="530"/>
      <c r="W1" s="530"/>
      <c r="X1" s="530"/>
      <c r="Y1" s="530"/>
      <c r="Z1" s="530"/>
      <c r="AA1" s="530"/>
      <c r="AB1" s="530"/>
      <c r="AC1" s="530"/>
      <c r="AD1" s="530"/>
      <c r="AE1" s="530"/>
      <c r="AF1" s="530"/>
      <c r="AG1" s="530"/>
      <c r="AH1" s="530"/>
      <c r="AI1" s="530"/>
      <c r="AJ1" s="530"/>
      <c r="AK1" s="530"/>
      <c r="AL1" s="530"/>
      <c r="AM1" s="530"/>
    </row>
    <row r="2" spans="1:255" ht="15.75" hidden="1" thickBot="1" x14ac:dyDescent="0.3">
      <c r="A2" s="41"/>
      <c r="B2" s="44" t="s">
        <v>319</v>
      </c>
      <c r="C2" s="44"/>
      <c r="D2" s="531" t="s">
        <v>77</v>
      </c>
      <c r="E2" s="531"/>
      <c r="F2" s="531"/>
      <c r="G2" s="531"/>
      <c r="H2" s="530"/>
      <c r="I2" s="530"/>
      <c r="J2" s="530"/>
      <c r="K2" s="530"/>
      <c r="L2" s="530"/>
      <c r="M2" s="530"/>
      <c r="N2" s="530"/>
      <c r="O2" s="530"/>
      <c r="P2" s="530"/>
      <c r="Q2" s="530"/>
      <c r="R2" s="530"/>
      <c r="S2" s="530"/>
      <c r="T2" s="530"/>
      <c r="U2" s="530"/>
      <c r="V2" s="530"/>
      <c r="W2" s="530"/>
      <c r="X2" s="530"/>
      <c r="Y2" s="530"/>
      <c r="Z2" s="530"/>
      <c r="AA2" s="530"/>
      <c r="AB2" s="530"/>
      <c r="AC2" s="530"/>
      <c r="AD2" s="530"/>
      <c r="AE2" s="530"/>
      <c r="AF2" s="530"/>
      <c r="AG2" s="530"/>
      <c r="AH2" s="530"/>
      <c r="AI2" s="530"/>
      <c r="AJ2" s="530"/>
      <c r="AK2" s="530"/>
      <c r="AL2" s="530"/>
      <c r="AM2" s="530"/>
    </row>
    <row r="3" spans="1:255" ht="15.75" hidden="1" thickBot="1" x14ac:dyDescent="0.3">
      <c r="A3" s="41"/>
      <c r="B3" s="44" t="s">
        <v>320</v>
      </c>
      <c r="C3" s="45"/>
      <c r="D3" s="532" t="s">
        <v>321</v>
      </c>
      <c r="E3" s="532"/>
      <c r="F3" s="532"/>
      <c r="G3" s="532"/>
      <c r="H3" s="530"/>
      <c r="I3" s="530"/>
      <c r="J3" s="530"/>
      <c r="K3" s="530"/>
      <c r="L3" s="530"/>
      <c r="M3" s="530"/>
      <c r="N3" s="530"/>
      <c r="O3" s="530"/>
      <c r="P3" s="530"/>
      <c r="Q3" s="530"/>
      <c r="R3" s="530"/>
      <c r="S3" s="530"/>
      <c r="T3" s="530"/>
      <c r="U3" s="530"/>
      <c r="V3" s="530"/>
      <c r="W3" s="530"/>
      <c r="X3" s="530"/>
      <c r="Y3" s="530"/>
      <c r="Z3" s="530"/>
      <c r="AA3" s="530"/>
      <c r="AB3" s="530"/>
      <c r="AC3" s="530"/>
      <c r="AD3" s="530"/>
      <c r="AE3" s="530"/>
      <c r="AF3" s="530"/>
      <c r="AG3" s="530"/>
      <c r="AH3" s="530"/>
      <c r="AI3" s="530"/>
      <c r="AJ3" s="530"/>
      <c r="AK3" s="530"/>
      <c r="AL3" s="530"/>
      <c r="AM3" s="530"/>
    </row>
    <row r="4" spans="1:255" ht="15.75" hidden="1" thickBot="1" x14ac:dyDescent="0.3">
      <c r="A4" s="41"/>
      <c r="B4" s="44" t="s">
        <v>322</v>
      </c>
      <c r="C4" s="45"/>
      <c r="D4" s="532" t="s">
        <v>323</v>
      </c>
      <c r="E4" s="532"/>
      <c r="F4" s="532"/>
      <c r="G4" s="532"/>
      <c r="H4" s="530"/>
      <c r="I4" s="530"/>
      <c r="J4" s="530"/>
      <c r="K4" s="530"/>
      <c r="L4" s="530"/>
      <c r="M4" s="530"/>
      <c r="N4" s="530"/>
      <c r="O4" s="530"/>
      <c r="P4" s="530"/>
      <c r="Q4" s="530"/>
      <c r="R4" s="530"/>
      <c r="S4" s="530"/>
      <c r="T4" s="530"/>
      <c r="U4" s="530"/>
      <c r="V4" s="530"/>
      <c r="W4" s="530"/>
      <c r="X4" s="530"/>
      <c r="Y4" s="530"/>
      <c r="Z4" s="530"/>
      <c r="AA4" s="530"/>
      <c r="AB4" s="530"/>
      <c r="AC4" s="530"/>
      <c r="AD4" s="530"/>
      <c r="AE4" s="530"/>
      <c r="AF4" s="530"/>
      <c r="AG4" s="530"/>
      <c r="AH4" s="530"/>
      <c r="AI4" s="530"/>
      <c r="AJ4" s="530"/>
      <c r="AK4" s="530"/>
      <c r="AL4" s="530"/>
      <c r="AM4" s="530"/>
    </row>
    <row r="5" spans="1:255" ht="15.75" hidden="1" thickBot="1" x14ac:dyDescent="0.3">
      <c r="A5" s="41"/>
      <c r="B5" s="533" t="s">
        <v>324</v>
      </c>
      <c r="C5" s="533"/>
      <c r="D5" s="78">
        <v>43187</v>
      </c>
      <c r="E5" s="46" t="s">
        <v>5</v>
      </c>
      <c r="F5" s="79">
        <v>43070</v>
      </c>
      <c r="G5" s="46" t="s">
        <v>171</v>
      </c>
      <c r="H5" s="530"/>
      <c r="I5" s="530"/>
      <c r="J5" s="530"/>
      <c r="K5" s="530"/>
      <c r="L5" s="530"/>
      <c r="M5" s="530"/>
      <c r="N5" s="530"/>
      <c r="O5" s="530"/>
      <c r="P5" s="530"/>
      <c r="Q5" s="530"/>
      <c r="R5" s="530"/>
      <c r="S5" s="530"/>
      <c r="T5" s="530"/>
      <c r="U5" s="530"/>
      <c r="V5" s="530"/>
      <c r="W5" s="530"/>
      <c r="X5" s="530"/>
      <c r="Y5" s="530"/>
      <c r="Z5" s="530"/>
      <c r="AA5" s="530"/>
      <c r="AB5" s="530"/>
      <c r="AC5" s="530"/>
      <c r="AD5" s="530"/>
      <c r="AE5" s="530"/>
      <c r="AF5" s="530"/>
      <c r="AG5" s="530"/>
      <c r="AH5" s="530"/>
      <c r="AI5" s="530"/>
      <c r="AJ5" s="530"/>
      <c r="AK5" s="530"/>
      <c r="AL5" s="530"/>
      <c r="AM5" s="530"/>
    </row>
    <row r="6" spans="1:255" ht="15.75" hidden="1" thickBot="1" x14ac:dyDescent="0.3">
      <c r="A6" s="41"/>
      <c r="B6" s="47"/>
      <c r="C6" s="47"/>
      <c r="D6" s="47"/>
      <c r="E6" s="47"/>
      <c r="F6" s="47"/>
      <c r="G6" s="47"/>
      <c r="H6" s="530"/>
      <c r="I6" s="530"/>
      <c r="J6" s="530"/>
      <c r="K6" s="530"/>
      <c r="L6" s="530"/>
      <c r="M6" s="530"/>
      <c r="N6" s="530"/>
      <c r="O6" s="530"/>
      <c r="P6" s="530"/>
      <c r="Q6" s="530"/>
      <c r="R6" s="530"/>
      <c r="S6" s="530"/>
      <c r="T6" s="530"/>
      <c r="U6" s="530"/>
      <c r="V6" s="530"/>
      <c r="W6" s="530"/>
      <c r="X6" s="530"/>
      <c r="Y6" s="530"/>
      <c r="Z6" s="530"/>
      <c r="AA6" s="530"/>
      <c r="AB6" s="530"/>
      <c r="AC6" s="530"/>
      <c r="AD6" s="530"/>
      <c r="AE6" s="530"/>
      <c r="AF6" s="530"/>
      <c r="AG6" s="530"/>
      <c r="AH6" s="530"/>
      <c r="AI6" s="530"/>
      <c r="AJ6" s="530"/>
      <c r="AK6" s="530"/>
      <c r="AL6" s="530"/>
      <c r="AM6" s="530"/>
    </row>
    <row r="7" spans="1:255" x14ac:dyDescent="0.25">
      <c r="A7" s="48"/>
      <c r="B7" s="516" t="s">
        <v>1181</v>
      </c>
      <c r="C7" s="517"/>
      <c r="D7" s="518"/>
      <c r="E7" s="519"/>
      <c r="F7" s="516"/>
      <c r="G7" s="520"/>
      <c r="H7" s="521"/>
      <c r="I7" s="522"/>
      <c r="J7" s="522"/>
      <c r="K7" s="522"/>
      <c r="L7" s="522"/>
      <c r="M7" s="522"/>
      <c r="N7" s="522"/>
      <c r="O7" s="522"/>
      <c r="P7" s="522"/>
      <c r="Q7" s="522"/>
      <c r="R7" s="522"/>
      <c r="S7" s="522"/>
      <c r="T7" s="522"/>
      <c r="U7" s="522"/>
      <c r="V7" s="522"/>
      <c r="W7" s="522"/>
      <c r="X7" s="522"/>
      <c r="Y7" s="522"/>
      <c r="Z7" s="522"/>
      <c r="AA7" s="522"/>
      <c r="AB7" s="522"/>
      <c r="AC7" s="526" t="s">
        <v>325</v>
      </c>
      <c r="AD7" s="526"/>
      <c r="AE7" s="526"/>
      <c r="AF7" s="528" t="s">
        <v>326</v>
      </c>
      <c r="AG7" s="528"/>
      <c r="AH7" s="528"/>
      <c r="AI7" s="528"/>
      <c r="AJ7" s="528"/>
      <c r="AK7" s="528"/>
      <c r="AL7" s="528"/>
      <c r="AM7" s="272"/>
    </row>
    <row r="8" spans="1:255" x14ac:dyDescent="0.25">
      <c r="A8" s="48"/>
      <c r="B8" s="523"/>
      <c r="C8" s="517"/>
      <c r="D8" s="518"/>
      <c r="E8" s="519"/>
      <c r="F8" s="523"/>
      <c r="G8" s="520"/>
      <c r="H8" s="524"/>
      <c r="I8" s="525"/>
      <c r="J8" s="525"/>
      <c r="K8" s="525"/>
      <c r="L8" s="525"/>
      <c r="M8" s="525"/>
      <c r="N8" s="525"/>
      <c r="O8" s="525"/>
      <c r="P8" s="525"/>
      <c r="Q8" s="525"/>
      <c r="R8" s="525"/>
      <c r="S8" s="525"/>
      <c r="T8" s="525"/>
      <c r="U8" s="525"/>
      <c r="V8" s="525"/>
      <c r="W8" s="525"/>
      <c r="X8" s="525"/>
      <c r="Y8" s="525"/>
      <c r="Z8" s="525"/>
      <c r="AA8" s="525"/>
      <c r="AB8" s="525"/>
      <c r="AC8" s="527"/>
      <c r="AD8" s="527"/>
      <c r="AE8" s="527"/>
      <c r="AF8" s="529"/>
      <c r="AG8" s="529"/>
      <c r="AH8" s="529"/>
      <c r="AI8" s="529"/>
      <c r="AJ8" s="529"/>
      <c r="AK8" s="529"/>
      <c r="AL8" s="529"/>
      <c r="AM8" s="273"/>
    </row>
    <row r="9" spans="1:255" ht="27" customHeight="1" x14ac:dyDescent="0.25">
      <c r="A9" s="48"/>
      <c r="B9" s="267" t="s">
        <v>327</v>
      </c>
      <c r="C9" s="224"/>
      <c r="D9" s="49"/>
      <c r="E9" s="206"/>
      <c r="F9" s="270"/>
      <c r="G9" s="235"/>
      <c r="H9" s="534" t="s">
        <v>328</v>
      </c>
      <c r="I9" s="535"/>
      <c r="J9" s="535"/>
      <c r="K9" s="535"/>
      <c r="L9" s="535"/>
      <c r="M9" s="535"/>
      <c r="N9" s="535" t="s">
        <v>329</v>
      </c>
      <c r="O9" s="535"/>
      <c r="P9" s="535" t="s">
        <v>330</v>
      </c>
      <c r="Q9" s="535"/>
      <c r="R9" s="535"/>
      <c r="S9" s="535"/>
      <c r="T9" s="535"/>
      <c r="U9" s="535"/>
      <c r="V9" s="535"/>
      <c r="W9" s="535"/>
      <c r="X9" s="535"/>
      <c r="Y9" s="535"/>
      <c r="Z9" s="535"/>
      <c r="AA9" s="535"/>
      <c r="AB9" s="535"/>
      <c r="AC9" s="527"/>
      <c r="AD9" s="527"/>
      <c r="AE9" s="527"/>
      <c r="AF9" s="527" t="s">
        <v>331</v>
      </c>
      <c r="AG9" s="527"/>
      <c r="AH9" s="527"/>
      <c r="AI9" s="527"/>
      <c r="AJ9" s="527"/>
      <c r="AK9" s="527"/>
      <c r="AL9" s="527"/>
      <c r="AM9" s="273"/>
    </row>
    <row r="10" spans="1:255" s="55" customFormat="1" ht="89.25" x14ac:dyDescent="0.2">
      <c r="A10" s="48"/>
      <c r="B10" s="268" t="s">
        <v>7</v>
      </c>
      <c r="C10" s="225" t="s">
        <v>332</v>
      </c>
      <c r="D10" s="77" t="s">
        <v>333</v>
      </c>
      <c r="E10" s="207" t="s">
        <v>334</v>
      </c>
      <c r="F10" s="268" t="s">
        <v>335</v>
      </c>
      <c r="G10" s="236" t="s">
        <v>336</v>
      </c>
      <c r="H10" s="274" t="s">
        <v>337</v>
      </c>
      <c r="I10" s="204" t="s">
        <v>338</v>
      </c>
      <c r="J10" s="204" t="s">
        <v>339</v>
      </c>
      <c r="K10" s="204" t="s">
        <v>340</v>
      </c>
      <c r="L10" s="204" t="s">
        <v>341</v>
      </c>
      <c r="M10" s="204" t="s">
        <v>342</v>
      </c>
      <c r="N10" s="204" t="s">
        <v>343</v>
      </c>
      <c r="O10" s="204" t="s">
        <v>344</v>
      </c>
      <c r="P10" s="204" t="s">
        <v>345</v>
      </c>
      <c r="Q10" s="204" t="s">
        <v>346</v>
      </c>
      <c r="R10" s="50" t="s">
        <v>347</v>
      </c>
      <c r="S10" s="50" t="s">
        <v>348</v>
      </c>
      <c r="T10" s="50" t="s">
        <v>349</v>
      </c>
      <c r="U10" s="50" t="s">
        <v>350</v>
      </c>
      <c r="V10" s="51" t="s">
        <v>351</v>
      </c>
      <c r="W10" s="50" t="s">
        <v>352</v>
      </c>
      <c r="X10" s="50" t="s">
        <v>353</v>
      </c>
      <c r="Y10" s="50" t="s">
        <v>354</v>
      </c>
      <c r="Z10" s="50" t="s">
        <v>355</v>
      </c>
      <c r="AA10" s="50" t="s">
        <v>356</v>
      </c>
      <c r="AB10" s="50" t="s">
        <v>357</v>
      </c>
      <c r="AC10" s="52" t="s">
        <v>358</v>
      </c>
      <c r="AD10" s="52" t="s">
        <v>359</v>
      </c>
      <c r="AE10" s="52" t="s">
        <v>360</v>
      </c>
      <c r="AF10" s="52" t="s">
        <v>361</v>
      </c>
      <c r="AG10" s="53" t="s">
        <v>362</v>
      </c>
      <c r="AH10" s="53" t="s">
        <v>363</v>
      </c>
      <c r="AI10" s="53" t="s">
        <v>364</v>
      </c>
      <c r="AJ10" s="54" t="s">
        <v>365</v>
      </c>
      <c r="AK10" s="53" t="s">
        <v>366</v>
      </c>
      <c r="AL10" s="53" t="s">
        <v>367</v>
      </c>
      <c r="AM10" s="275" t="s">
        <v>368</v>
      </c>
    </row>
    <row r="11" spans="1:255" s="105" customFormat="1" ht="126" customHeight="1" x14ac:dyDescent="0.25">
      <c r="A11" s="90"/>
      <c r="B11" s="269" t="s">
        <v>8</v>
      </c>
      <c r="C11" s="226" t="s">
        <v>289</v>
      </c>
      <c r="D11" s="111" t="s">
        <v>369</v>
      </c>
      <c r="E11" s="208" t="s">
        <v>370</v>
      </c>
      <c r="F11" s="309" t="s">
        <v>371</v>
      </c>
      <c r="G11" s="117"/>
      <c r="H11" s="277" t="s">
        <v>67</v>
      </c>
      <c r="I11" s="92" t="s">
        <v>121</v>
      </c>
      <c r="J11" s="92" t="s">
        <v>372</v>
      </c>
      <c r="K11" s="92" t="s">
        <v>373</v>
      </c>
      <c r="L11" s="92" t="s">
        <v>374</v>
      </c>
      <c r="M11" s="92" t="s">
        <v>375</v>
      </c>
      <c r="N11" s="94">
        <v>42736</v>
      </c>
      <c r="O11" s="94">
        <v>44012</v>
      </c>
      <c r="P11" s="310" t="s">
        <v>376</v>
      </c>
      <c r="Q11" s="92" t="s">
        <v>377</v>
      </c>
      <c r="R11" s="311">
        <v>0.59</v>
      </c>
      <c r="S11" s="311">
        <v>0.68</v>
      </c>
      <c r="T11" s="311">
        <v>0.77</v>
      </c>
      <c r="U11" s="311">
        <v>0.84</v>
      </c>
      <c r="V11" s="312">
        <v>0.5897</v>
      </c>
      <c r="W11" s="92"/>
      <c r="X11" s="92"/>
      <c r="Y11" s="92"/>
      <c r="Z11" s="92"/>
      <c r="AA11" s="92"/>
      <c r="AB11" s="91"/>
      <c r="AC11" s="92" t="s">
        <v>12</v>
      </c>
      <c r="AD11" s="92" t="s">
        <v>25</v>
      </c>
      <c r="AE11" s="92" t="s">
        <v>43</v>
      </c>
      <c r="AF11" s="92">
        <v>1186</v>
      </c>
      <c r="AG11" s="92" t="s">
        <v>378</v>
      </c>
      <c r="AH11" s="193" t="s">
        <v>379</v>
      </c>
      <c r="AI11" s="173">
        <v>593083608</v>
      </c>
      <c r="AJ11" s="312">
        <v>0.32192724166471987</v>
      </c>
      <c r="AK11" s="173" t="s">
        <v>1125</v>
      </c>
      <c r="AL11" s="89" t="s">
        <v>891</v>
      </c>
      <c r="AM11" s="276" t="s">
        <v>892</v>
      </c>
      <c r="AN11" s="461"/>
      <c r="AO11" s="88"/>
      <c r="AP11" s="88"/>
      <c r="AQ11" s="88"/>
      <c r="AR11" s="88"/>
      <c r="AS11" s="88"/>
      <c r="AT11" s="88"/>
      <c r="AU11" s="88"/>
      <c r="AV11" s="88"/>
      <c r="AW11" s="88"/>
      <c r="AX11" s="88"/>
      <c r="AY11" s="88"/>
      <c r="AZ11" s="88"/>
      <c r="BA11" s="88"/>
      <c r="BB11" s="88"/>
      <c r="BC11" s="88"/>
      <c r="BD11" s="88"/>
      <c r="BE11" s="88"/>
      <c r="BF11" s="88"/>
      <c r="BG11" s="88"/>
      <c r="BH11" s="88"/>
      <c r="BI11" s="88"/>
      <c r="BJ11" s="88"/>
      <c r="BK11" s="88"/>
      <c r="BL11" s="88"/>
      <c r="BM11" s="88"/>
      <c r="BN11" s="88"/>
      <c r="BO11" s="88"/>
      <c r="BP11" s="88"/>
      <c r="BQ11" s="88"/>
      <c r="BR11" s="88"/>
      <c r="BS11" s="88"/>
      <c r="BT11" s="88"/>
      <c r="BU11" s="88"/>
      <c r="BV11" s="88"/>
      <c r="BW11" s="88"/>
      <c r="BX11" s="88"/>
      <c r="BY11" s="88"/>
      <c r="BZ11" s="88"/>
      <c r="CA11" s="88"/>
      <c r="CB11" s="88"/>
      <c r="CC11" s="88"/>
      <c r="CD11" s="88"/>
      <c r="CE11" s="88"/>
      <c r="CF11" s="88"/>
      <c r="CG11" s="88"/>
      <c r="CH11" s="88"/>
      <c r="CI11" s="88"/>
      <c r="CJ11" s="88"/>
      <c r="CK11" s="88"/>
      <c r="CL11" s="88"/>
      <c r="CM11" s="88"/>
      <c r="CN11" s="88"/>
      <c r="CO11" s="88"/>
      <c r="CP11" s="88"/>
      <c r="CQ11" s="88"/>
      <c r="CR11" s="88"/>
      <c r="CS11" s="88"/>
      <c r="CT11" s="88"/>
      <c r="CU11" s="88"/>
      <c r="CV11" s="88"/>
      <c r="CW11" s="88"/>
      <c r="CX11" s="88"/>
      <c r="CY11" s="88"/>
      <c r="CZ11" s="88"/>
      <c r="DA11" s="88"/>
      <c r="DB11" s="88"/>
      <c r="DC11" s="88"/>
      <c r="DD11" s="88"/>
      <c r="DE11" s="88"/>
      <c r="DF11" s="88"/>
      <c r="DG11" s="88"/>
      <c r="DH11" s="88"/>
      <c r="DI11" s="88"/>
      <c r="DJ11" s="88"/>
      <c r="DK11" s="88"/>
      <c r="DL11" s="88"/>
      <c r="DM11" s="88"/>
      <c r="DN11" s="88"/>
      <c r="DO11" s="88"/>
      <c r="DP11" s="88"/>
      <c r="DQ11" s="88"/>
      <c r="DR11" s="88"/>
      <c r="DS11" s="88"/>
      <c r="DT11" s="88"/>
      <c r="DU11" s="88"/>
      <c r="DV11" s="88"/>
      <c r="DW11" s="88"/>
      <c r="DX11" s="88"/>
      <c r="DY11" s="88"/>
      <c r="DZ11" s="88"/>
      <c r="EA11" s="88"/>
      <c r="EB11" s="88"/>
      <c r="EC11" s="88"/>
      <c r="ED11" s="88"/>
      <c r="EE11" s="88"/>
      <c r="EF11" s="88"/>
      <c r="EG11" s="88"/>
      <c r="EH11" s="88"/>
      <c r="EI11" s="88"/>
      <c r="EJ11" s="88"/>
      <c r="EK11" s="88"/>
      <c r="EL11" s="88"/>
      <c r="EM11" s="88"/>
      <c r="EN11" s="88"/>
      <c r="EO11" s="88"/>
      <c r="EP11" s="88"/>
      <c r="EQ11" s="88"/>
      <c r="ER11" s="88"/>
      <c r="ES11" s="88"/>
      <c r="ET11" s="88"/>
      <c r="EU11" s="88"/>
      <c r="EV11" s="88"/>
      <c r="EW11" s="88"/>
      <c r="EX11" s="88"/>
      <c r="EY11" s="88"/>
      <c r="EZ11" s="88"/>
      <c r="FA11" s="88"/>
      <c r="FB11" s="88"/>
      <c r="FC11" s="88"/>
      <c r="FD11" s="88"/>
      <c r="FE11" s="88"/>
      <c r="FF11" s="88"/>
      <c r="FG11" s="88"/>
      <c r="FH11" s="88"/>
      <c r="FI11" s="88"/>
      <c r="FJ11" s="88"/>
      <c r="FK11" s="88"/>
      <c r="FL11" s="88"/>
      <c r="FM11" s="88"/>
      <c r="FN11" s="88"/>
      <c r="FO11" s="88"/>
      <c r="FP11" s="88"/>
      <c r="FQ11" s="88"/>
      <c r="FR11" s="88"/>
      <c r="FS11" s="88"/>
      <c r="FT11" s="88"/>
      <c r="FU11" s="88"/>
      <c r="FV11" s="88"/>
      <c r="FW11" s="88"/>
      <c r="FX11" s="88"/>
      <c r="FY11" s="88"/>
      <c r="FZ11" s="88"/>
      <c r="GA11" s="88"/>
      <c r="GB11" s="88"/>
      <c r="GC11" s="88"/>
      <c r="GD11" s="88"/>
      <c r="GE11" s="88"/>
      <c r="GF11" s="88"/>
      <c r="GG11" s="88"/>
      <c r="GH11" s="88"/>
      <c r="GI11" s="88"/>
      <c r="GJ11" s="88"/>
      <c r="GK11" s="88"/>
      <c r="GL11" s="88"/>
      <c r="GM11" s="88"/>
      <c r="GN11" s="88"/>
      <c r="GO11" s="88"/>
      <c r="GP11" s="88"/>
      <c r="GQ11" s="88"/>
      <c r="GR11" s="88"/>
      <c r="GS11" s="88"/>
      <c r="GT11" s="88"/>
      <c r="GU11" s="88"/>
      <c r="GV11" s="88"/>
      <c r="GW11" s="88"/>
      <c r="GX11" s="88"/>
      <c r="GY11" s="88"/>
      <c r="GZ11" s="88"/>
      <c r="HA11" s="88"/>
      <c r="HB11" s="88"/>
      <c r="HC11" s="88"/>
      <c r="HD11" s="88"/>
      <c r="HE11" s="88"/>
      <c r="HF11" s="88"/>
      <c r="HG11" s="88"/>
      <c r="HH11" s="88"/>
      <c r="HI11" s="88"/>
      <c r="HJ11" s="88"/>
      <c r="HK11" s="88"/>
      <c r="HL11" s="88"/>
      <c r="HM11" s="88"/>
      <c r="HN11" s="88"/>
      <c r="HO11" s="88"/>
      <c r="HP11" s="88"/>
      <c r="HQ11" s="88"/>
      <c r="HR11" s="88"/>
      <c r="HS11" s="88"/>
      <c r="HT11" s="88"/>
      <c r="HU11" s="88"/>
      <c r="HV11" s="88"/>
      <c r="HW11" s="88"/>
      <c r="HX11" s="88"/>
      <c r="HY11" s="88"/>
      <c r="HZ11" s="88"/>
      <c r="IA11" s="88"/>
      <c r="IB11" s="88"/>
      <c r="IC11" s="88"/>
      <c r="ID11" s="88"/>
      <c r="IE11" s="88"/>
      <c r="IF11" s="88"/>
      <c r="IG11" s="88"/>
      <c r="IH11" s="88"/>
      <c r="II11" s="88"/>
      <c r="IJ11" s="88"/>
      <c r="IK11" s="88"/>
      <c r="IL11" s="88"/>
      <c r="IM11" s="88"/>
      <c r="IN11" s="88"/>
      <c r="IO11" s="88"/>
      <c r="IP11" s="88"/>
      <c r="IQ11" s="88"/>
      <c r="IR11" s="88"/>
      <c r="IS11" s="88"/>
      <c r="IT11" s="88"/>
      <c r="IU11" s="88"/>
    </row>
    <row r="12" spans="1:255" s="169" customFormat="1" ht="126" customHeight="1" x14ac:dyDescent="0.25">
      <c r="A12" s="88"/>
      <c r="B12" s="286" t="s">
        <v>8</v>
      </c>
      <c r="C12" s="226" t="s">
        <v>78</v>
      </c>
      <c r="D12" s="111" t="s">
        <v>369</v>
      </c>
      <c r="E12" s="208" t="s">
        <v>370</v>
      </c>
      <c r="F12" s="287" t="s">
        <v>380</v>
      </c>
      <c r="G12" s="112"/>
      <c r="H12" s="289" t="s">
        <v>67</v>
      </c>
      <c r="I12" s="39" t="s">
        <v>121</v>
      </c>
      <c r="J12" s="39" t="s">
        <v>372</v>
      </c>
      <c r="K12" s="39" t="s">
        <v>373</v>
      </c>
      <c r="L12" s="39" t="s">
        <v>381</v>
      </c>
      <c r="M12" s="39" t="s">
        <v>375</v>
      </c>
      <c r="N12" s="484">
        <v>42736</v>
      </c>
      <c r="O12" s="484">
        <v>44012</v>
      </c>
      <c r="P12" s="504" t="s">
        <v>382</v>
      </c>
      <c r="Q12" s="39" t="s">
        <v>383</v>
      </c>
      <c r="R12" s="501">
        <v>0.4</v>
      </c>
      <c r="S12" s="501">
        <v>0.6</v>
      </c>
      <c r="T12" s="501">
        <v>0.85</v>
      </c>
      <c r="U12" s="501">
        <v>1</v>
      </c>
      <c r="V12" s="475" t="s">
        <v>893</v>
      </c>
      <c r="W12" s="39"/>
      <c r="X12" s="39"/>
      <c r="Y12" s="39"/>
      <c r="Z12" s="39"/>
      <c r="AA12" s="39"/>
      <c r="AB12" s="39"/>
      <c r="AC12" s="39" t="s">
        <v>12</v>
      </c>
      <c r="AD12" s="39" t="s">
        <v>25</v>
      </c>
      <c r="AE12" s="39" t="s">
        <v>43</v>
      </c>
      <c r="AF12" s="39">
        <v>1186</v>
      </c>
      <c r="AG12" s="508" t="s">
        <v>378</v>
      </c>
      <c r="AH12" s="155" t="s">
        <v>384</v>
      </c>
      <c r="AI12" s="498">
        <v>2278958245</v>
      </c>
      <c r="AJ12" s="155">
        <v>0.99959952930159979</v>
      </c>
      <c r="AK12" s="80">
        <v>2278045589</v>
      </c>
      <c r="AL12" s="80" t="s">
        <v>1076</v>
      </c>
      <c r="AM12" s="513" t="s">
        <v>894</v>
      </c>
      <c r="AO12" s="88"/>
      <c r="AP12" s="88"/>
      <c r="AQ12" s="88"/>
      <c r="AR12" s="88"/>
      <c r="AS12" s="88"/>
      <c r="AT12" s="88"/>
      <c r="AU12" s="88"/>
      <c r="AV12" s="88"/>
      <c r="AW12" s="88"/>
      <c r="AX12" s="88"/>
      <c r="AY12" s="88"/>
      <c r="AZ12" s="88"/>
      <c r="BA12" s="88"/>
      <c r="BB12" s="88"/>
      <c r="BC12" s="88"/>
      <c r="BD12" s="88"/>
      <c r="BE12" s="88"/>
      <c r="BF12" s="88"/>
      <c r="BG12" s="88"/>
      <c r="BH12" s="88"/>
      <c r="BI12" s="88"/>
      <c r="BJ12" s="88"/>
      <c r="BK12" s="88"/>
      <c r="BL12" s="88"/>
      <c r="BM12" s="88"/>
      <c r="BN12" s="88"/>
      <c r="BO12" s="88"/>
      <c r="BP12" s="88"/>
      <c r="BQ12" s="88"/>
      <c r="BR12" s="88"/>
      <c r="BS12" s="88"/>
      <c r="BT12" s="88"/>
      <c r="BU12" s="88"/>
      <c r="BV12" s="88"/>
      <c r="BW12" s="88"/>
      <c r="BX12" s="88"/>
      <c r="BY12" s="88"/>
      <c r="BZ12" s="88"/>
      <c r="CA12" s="88"/>
      <c r="CB12" s="88"/>
      <c r="CC12" s="88"/>
      <c r="CD12" s="88"/>
      <c r="CE12" s="88"/>
      <c r="CF12" s="88"/>
      <c r="CG12" s="88"/>
      <c r="CH12" s="88"/>
      <c r="CI12" s="88"/>
      <c r="CJ12" s="88"/>
      <c r="CK12" s="88"/>
      <c r="CL12" s="88"/>
      <c r="CM12" s="88"/>
      <c r="CN12" s="88"/>
      <c r="CO12" s="88"/>
      <c r="CP12" s="88"/>
      <c r="CQ12" s="88"/>
      <c r="CR12" s="88"/>
      <c r="CS12" s="88"/>
      <c r="CT12" s="88"/>
      <c r="CU12" s="88"/>
      <c r="CV12" s="88"/>
      <c r="CW12" s="88"/>
      <c r="CX12" s="88"/>
      <c r="CY12" s="88"/>
      <c r="CZ12" s="88"/>
      <c r="DA12" s="88"/>
      <c r="DB12" s="88"/>
      <c r="DC12" s="88"/>
      <c r="DD12" s="88"/>
      <c r="DE12" s="88"/>
      <c r="DF12" s="88"/>
      <c r="DG12" s="88"/>
      <c r="DH12" s="88"/>
      <c r="DI12" s="88"/>
      <c r="DJ12" s="88"/>
      <c r="DK12" s="88"/>
      <c r="DL12" s="88"/>
      <c r="DM12" s="88"/>
      <c r="DN12" s="88"/>
      <c r="DO12" s="88"/>
      <c r="DP12" s="88"/>
      <c r="DQ12" s="88"/>
      <c r="DR12" s="88"/>
      <c r="DS12" s="88"/>
      <c r="DT12" s="88"/>
      <c r="DU12" s="88"/>
      <c r="DV12" s="88"/>
      <c r="DW12" s="88"/>
      <c r="DX12" s="88"/>
      <c r="DY12" s="88"/>
      <c r="DZ12" s="88"/>
      <c r="EA12" s="88"/>
      <c r="EB12" s="88"/>
      <c r="EC12" s="88"/>
      <c r="ED12" s="88"/>
      <c r="EE12" s="88"/>
      <c r="EF12" s="88"/>
      <c r="EG12" s="88"/>
      <c r="EH12" s="88"/>
      <c r="EI12" s="88"/>
      <c r="EJ12" s="88"/>
      <c r="EK12" s="88"/>
      <c r="EL12" s="88"/>
      <c r="EM12" s="88"/>
      <c r="EN12" s="88"/>
      <c r="EO12" s="88"/>
      <c r="EP12" s="88"/>
      <c r="EQ12" s="88"/>
      <c r="ER12" s="88"/>
      <c r="ES12" s="88"/>
      <c r="ET12" s="88"/>
      <c r="EU12" s="88"/>
      <c r="EV12" s="88"/>
      <c r="EW12" s="88"/>
      <c r="EX12" s="88"/>
      <c r="EY12" s="88"/>
      <c r="EZ12" s="88"/>
      <c r="FA12" s="88"/>
      <c r="FB12" s="88"/>
      <c r="FC12" s="88"/>
      <c r="FD12" s="88"/>
      <c r="FE12" s="88"/>
      <c r="FF12" s="88"/>
      <c r="FG12" s="88"/>
      <c r="FH12" s="88"/>
      <c r="FI12" s="88"/>
      <c r="FJ12" s="88"/>
      <c r="FK12" s="88"/>
      <c r="FL12" s="88"/>
      <c r="FM12" s="88"/>
      <c r="FN12" s="88"/>
      <c r="FO12" s="88"/>
      <c r="FP12" s="88"/>
      <c r="FQ12" s="88"/>
      <c r="FR12" s="88"/>
      <c r="FS12" s="88"/>
      <c r="FT12" s="88"/>
      <c r="FU12" s="88"/>
      <c r="FV12" s="88"/>
      <c r="FW12" s="88"/>
      <c r="FX12" s="88"/>
      <c r="FY12" s="88"/>
      <c r="FZ12" s="88"/>
      <c r="GA12" s="88"/>
      <c r="GB12" s="88"/>
      <c r="GC12" s="88"/>
      <c r="GD12" s="88"/>
      <c r="GE12" s="88"/>
      <c r="GF12" s="88"/>
      <c r="GG12" s="88"/>
      <c r="GH12" s="88"/>
      <c r="GI12" s="88"/>
      <c r="GJ12" s="88"/>
      <c r="GK12" s="88"/>
      <c r="GL12" s="88"/>
      <c r="GM12" s="88"/>
      <c r="GN12" s="88"/>
      <c r="GO12" s="88"/>
      <c r="GP12" s="88"/>
      <c r="GQ12" s="88"/>
      <c r="GR12" s="88"/>
      <c r="GS12" s="88"/>
      <c r="GT12" s="88"/>
      <c r="GU12" s="88"/>
      <c r="GV12" s="88"/>
      <c r="GW12" s="88"/>
      <c r="GX12" s="88"/>
      <c r="GY12" s="88"/>
      <c r="GZ12" s="88"/>
      <c r="HA12" s="88"/>
      <c r="HB12" s="88"/>
      <c r="HC12" s="88"/>
      <c r="HD12" s="88"/>
      <c r="HE12" s="88"/>
      <c r="HF12" s="88"/>
      <c r="HG12" s="88"/>
      <c r="HH12" s="88"/>
      <c r="HI12" s="88"/>
      <c r="HJ12" s="88"/>
      <c r="HK12" s="88"/>
      <c r="HL12" s="88"/>
      <c r="HM12" s="88"/>
      <c r="HN12" s="88"/>
      <c r="HO12" s="88"/>
      <c r="HP12" s="88"/>
      <c r="HQ12" s="88"/>
      <c r="HR12" s="88"/>
      <c r="HS12" s="88"/>
      <c r="HT12" s="88"/>
      <c r="HU12" s="88"/>
      <c r="HV12" s="88"/>
      <c r="HW12" s="88"/>
      <c r="HX12" s="88"/>
      <c r="HY12" s="88"/>
      <c r="HZ12" s="88"/>
      <c r="IA12" s="88"/>
      <c r="IB12" s="88"/>
      <c r="IC12" s="88"/>
      <c r="ID12" s="88"/>
      <c r="IE12" s="88"/>
      <c r="IF12" s="88"/>
      <c r="IG12" s="88"/>
      <c r="IH12" s="88"/>
      <c r="II12" s="88"/>
      <c r="IJ12" s="88"/>
      <c r="IK12" s="88"/>
      <c r="IL12" s="88"/>
      <c r="IM12" s="88"/>
      <c r="IN12" s="88"/>
      <c r="IO12" s="88"/>
      <c r="IP12" s="88"/>
      <c r="IQ12" s="88"/>
      <c r="IR12" s="88"/>
      <c r="IS12" s="88"/>
      <c r="IT12" s="88"/>
      <c r="IU12" s="88"/>
    </row>
    <row r="13" spans="1:255" s="169" customFormat="1" ht="126" customHeight="1" x14ac:dyDescent="0.25">
      <c r="A13" s="85"/>
      <c r="B13" s="286" t="s">
        <v>8</v>
      </c>
      <c r="C13" s="226" t="s">
        <v>131</v>
      </c>
      <c r="D13" s="111" t="s">
        <v>369</v>
      </c>
      <c r="E13" s="208" t="s">
        <v>370</v>
      </c>
      <c r="F13" s="288" t="s">
        <v>385</v>
      </c>
      <c r="G13" s="115"/>
      <c r="H13" s="289" t="s">
        <v>67</v>
      </c>
      <c r="I13" s="39" t="s">
        <v>121</v>
      </c>
      <c r="J13" s="39" t="s">
        <v>372</v>
      </c>
      <c r="K13" s="39" t="s">
        <v>373</v>
      </c>
      <c r="L13" s="39" t="s">
        <v>386</v>
      </c>
      <c r="M13" s="39" t="s">
        <v>375</v>
      </c>
      <c r="N13" s="484">
        <v>42736</v>
      </c>
      <c r="O13" s="484">
        <v>44012</v>
      </c>
      <c r="P13" s="504" t="s">
        <v>1069</v>
      </c>
      <c r="Q13" s="39" t="s">
        <v>387</v>
      </c>
      <c r="R13" s="499">
        <v>0.6</v>
      </c>
      <c r="S13" s="501">
        <v>0.7</v>
      </c>
      <c r="T13" s="501">
        <v>0.9</v>
      </c>
      <c r="U13" s="501">
        <v>1</v>
      </c>
      <c r="V13" s="512">
        <v>0.36</v>
      </c>
      <c r="W13" s="39"/>
      <c r="X13" s="39"/>
      <c r="Y13" s="39"/>
      <c r="Z13" s="39"/>
      <c r="AA13" s="39"/>
      <c r="AB13" s="39"/>
      <c r="AC13" s="39" t="s">
        <v>12</v>
      </c>
      <c r="AD13" s="39" t="s">
        <v>25</v>
      </c>
      <c r="AE13" s="39" t="s">
        <v>43</v>
      </c>
      <c r="AF13" s="39">
        <v>1186</v>
      </c>
      <c r="AG13" s="39" t="s">
        <v>378</v>
      </c>
      <c r="AH13" s="508" t="s">
        <v>388</v>
      </c>
      <c r="AI13" s="155">
        <v>3263552454</v>
      </c>
      <c r="AJ13" s="498">
        <f t="shared" ref="AJ13" si="0">+AK13/AI13</f>
        <v>0.99064241790795493</v>
      </c>
      <c r="AK13" s="155">
        <v>3233013494</v>
      </c>
      <c r="AL13" s="80" t="s">
        <v>1077</v>
      </c>
      <c r="AM13" s="380" t="s">
        <v>894</v>
      </c>
      <c r="AN13" s="184"/>
      <c r="AO13" s="85"/>
      <c r="AP13" s="85"/>
      <c r="AQ13" s="85"/>
      <c r="AR13" s="85"/>
      <c r="AS13" s="85"/>
      <c r="AT13" s="85"/>
      <c r="AU13" s="85"/>
      <c r="AV13" s="85"/>
      <c r="AW13" s="85"/>
      <c r="AX13" s="85"/>
      <c r="AY13" s="85"/>
      <c r="AZ13" s="85"/>
      <c r="BA13" s="85"/>
      <c r="BB13" s="85"/>
      <c r="BC13" s="85"/>
      <c r="BD13" s="85"/>
      <c r="BE13" s="85"/>
      <c r="BF13" s="85"/>
      <c r="BG13" s="85"/>
      <c r="BH13" s="85"/>
      <c r="BI13" s="85"/>
      <c r="BJ13" s="85"/>
      <c r="BK13" s="85"/>
      <c r="BL13" s="85"/>
      <c r="BM13" s="85"/>
      <c r="BN13" s="85"/>
      <c r="BO13" s="85"/>
      <c r="BP13" s="85"/>
      <c r="BQ13" s="85"/>
      <c r="BR13" s="85"/>
      <c r="BS13" s="85"/>
      <c r="BT13" s="85"/>
      <c r="BU13" s="85"/>
      <c r="BV13" s="85"/>
      <c r="BW13" s="85"/>
      <c r="BX13" s="85"/>
      <c r="BY13" s="85"/>
      <c r="BZ13" s="85"/>
      <c r="CA13" s="85"/>
      <c r="CB13" s="85"/>
      <c r="CC13" s="85"/>
      <c r="CD13" s="85"/>
      <c r="CE13" s="85"/>
      <c r="CF13" s="85"/>
      <c r="CG13" s="85"/>
      <c r="CH13" s="85"/>
      <c r="CI13" s="85"/>
      <c r="CJ13" s="85"/>
      <c r="CK13" s="85"/>
      <c r="CL13" s="85"/>
      <c r="CM13" s="85"/>
      <c r="CN13" s="85"/>
      <c r="CO13" s="85"/>
      <c r="CP13" s="85"/>
      <c r="CQ13" s="85"/>
      <c r="CR13" s="85"/>
      <c r="CS13" s="85"/>
      <c r="CT13" s="85"/>
      <c r="CU13" s="85"/>
      <c r="CV13" s="85"/>
      <c r="CW13" s="85"/>
      <c r="CX13" s="85"/>
      <c r="CY13" s="85"/>
      <c r="CZ13" s="85"/>
      <c r="DA13" s="85"/>
      <c r="DB13" s="85"/>
      <c r="DC13" s="85"/>
      <c r="DD13" s="85"/>
      <c r="DE13" s="85"/>
      <c r="DF13" s="85"/>
      <c r="DG13" s="85"/>
      <c r="DH13" s="85"/>
      <c r="DI13" s="85"/>
      <c r="DJ13" s="85"/>
      <c r="DK13" s="85"/>
      <c r="DL13" s="85"/>
      <c r="DM13" s="85"/>
      <c r="DN13" s="85"/>
      <c r="DO13" s="85"/>
      <c r="DP13" s="85"/>
      <c r="DQ13" s="85"/>
      <c r="DR13" s="85"/>
      <c r="DS13" s="85"/>
      <c r="DT13" s="85"/>
      <c r="DU13" s="85"/>
      <c r="DV13" s="85"/>
      <c r="DW13" s="85"/>
      <c r="DX13" s="85"/>
      <c r="DY13" s="85"/>
      <c r="DZ13" s="85"/>
      <c r="EA13" s="85"/>
      <c r="EB13" s="85"/>
      <c r="EC13" s="85"/>
      <c r="ED13" s="85"/>
      <c r="EE13" s="85"/>
      <c r="EF13" s="85"/>
      <c r="EG13" s="85"/>
      <c r="EH13" s="85"/>
      <c r="EI13" s="85"/>
      <c r="EJ13" s="85"/>
      <c r="EK13" s="85"/>
      <c r="EL13" s="85"/>
      <c r="EM13" s="85"/>
      <c r="EN13" s="85"/>
      <c r="EO13" s="85"/>
      <c r="EP13" s="85"/>
      <c r="EQ13" s="85"/>
      <c r="ER13" s="85"/>
      <c r="ES13" s="85"/>
      <c r="ET13" s="85"/>
      <c r="EU13" s="85"/>
      <c r="EV13" s="85"/>
      <c r="EW13" s="85"/>
      <c r="EX13" s="85"/>
      <c r="EY13" s="85"/>
      <c r="EZ13" s="85"/>
      <c r="FA13" s="85"/>
      <c r="FB13" s="85"/>
      <c r="FC13" s="85"/>
      <c r="FD13" s="85"/>
      <c r="FE13" s="85"/>
      <c r="FF13" s="85"/>
      <c r="FG13" s="85"/>
      <c r="FH13" s="85"/>
      <c r="FI13" s="85"/>
      <c r="FJ13" s="85"/>
      <c r="FK13" s="85"/>
      <c r="FL13" s="85"/>
      <c r="FM13" s="85"/>
      <c r="FN13" s="85"/>
      <c r="FO13" s="85"/>
      <c r="FP13" s="85"/>
      <c r="FQ13" s="85"/>
      <c r="FR13" s="85"/>
      <c r="FS13" s="85"/>
      <c r="FT13" s="85"/>
      <c r="FU13" s="85"/>
      <c r="FV13" s="85"/>
      <c r="FW13" s="85"/>
      <c r="FX13" s="85"/>
      <c r="FY13" s="85"/>
      <c r="FZ13" s="85"/>
      <c r="GA13" s="85"/>
      <c r="GB13" s="85"/>
      <c r="GC13" s="85"/>
      <c r="GD13" s="85"/>
      <c r="GE13" s="85"/>
      <c r="GF13" s="85"/>
      <c r="GG13" s="85"/>
      <c r="GH13" s="85"/>
      <c r="GI13" s="85"/>
      <c r="GJ13" s="85"/>
      <c r="GK13" s="85"/>
      <c r="GL13" s="85"/>
      <c r="GM13" s="85"/>
      <c r="GN13" s="85"/>
      <c r="GO13" s="85"/>
      <c r="GP13" s="85"/>
      <c r="GQ13" s="85"/>
      <c r="GR13" s="85"/>
      <c r="GS13" s="85"/>
      <c r="GT13" s="85"/>
      <c r="GU13" s="85"/>
      <c r="GV13" s="85"/>
      <c r="GW13" s="85"/>
      <c r="GX13" s="85"/>
      <c r="GY13" s="85"/>
      <c r="GZ13" s="85"/>
      <c r="HA13" s="85"/>
      <c r="HB13" s="85"/>
      <c r="HC13" s="85"/>
      <c r="HD13" s="85"/>
      <c r="HE13" s="85"/>
      <c r="HF13" s="85"/>
      <c r="HG13" s="85"/>
      <c r="HH13" s="85"/>
      <c r="HI13" s="85"/>
      <c r="HJ13" s="85"/>
      <c r="HK13" s="85"/>
      <c r="HL13" s="85"/>
      <c r="HM13" s="85"/>
      <c r="HN13" s="85"/>
      <c r="HO13" s="85"/>
      <c r="HP13" s="85"/>
      <c r="HQ13" s="85"/>
      <c r="HR13" s="85"/>
      <c r="HS13" s="85"/>
      <c r="HT13" s="85"/>
      <c r="HU13" s="85"/>
      <c r="HV13" s="85"/>
      <c r="HW13" s="85"/>
      <c r="HX13" s="85"/>
      <c r="HY13" s="85"/>
      <c r="HZ13" s="85"/>
      <c r="IA13" s="85"/>
      <c r="IB13" s="85"/>
      <c r="IC13" s="85"/>
      <c r="ID13" s="85"/>
      <c r="IE13" s="85"/>
      <c r="IF13" s="85"/>
      <c r="IG13" s="85"/>
      <c r="IH13" s="85"/>
      <c r="II13" s="85"/>
      <c r="IJ13" s="85"/>
      <c r="IK13" s="85"/>
      <c r="IL13" s="85"/>
      <c r="IM13" s="85"/>
      <c r="IN13" s="85"/>
      <c r="IO13" s="85"/>
      <c r="IP13" s="85"/>
      <c r="IQ13" s="85"/>
      <c r="IR13" s="85"/>
      <c r="IS13" s="85"/>
      <c r="IT13" s="85"/>
      <c r="IU13" s="85"/>
    </row>
    <row r="14" spans="1:255" s="169" customFormat="1" ht="294.75" customHeight="1" x14ac:dyDescent="0.25">
      <c r="A14" s="88"/>
      <c r="B14" s="286" t="s">
        <v>8</v>
      </c>
      <c r="C14" s="226" t="s">
        <v>131</v>
      </c>
      <c r="D14" s="111" t="s">
        <v>369</v>
      </c>
      <c r="E14" s="208" t="s">
        <v>370</v>
      </c>
      <c r="F14" s="288" t="s">
        <v>389</v>
      </c>
      <c r="G14" s="115"/>
      <c r="H14" s="289" t="s">
        <v>67</v>
      </c>
      <c r="I14" s="39" t="s">
        <v>121</v>
      </c>
      <c r="J14" s="39" t="s">
        <v>372</v>
      </c>
      <c r="K14" s="39" t="s">
        <v>373</v>
      </c>
      <c r="L14" s="39" t="s">
        <v>390</v>
      </c>
      <c r="M14" s="39" t="s">
        <v>375</v>
      </c>
      <c r="N14" s="484">
        <v>42736</v>
      </c>
      <c r="O14" s="484">
        <v>44012</v>
      </c>
      <c r="P14" s="504" t="s">
        <v>391</v>
      </c>
      <c r="Q14" s="39" t="s">
        <v>392</v>
      </c>
      <c r="R14" s="499">
        <v>0.4</v>
      </c>
      <c r="S14" s="475">
        <v>0.6</v>
      </c>
      <c r="T14" s="501">
        <v>0.8</v>
      </c>
      <c r="U14" s="499">
        <v>1</v>
      </c>
      <c r="V14" s="475">
        <v>0.35</v>
      </c>
      <c r="W14" s="39"/>
      <c r="X14" s="39"/>
      <c r="Y14" s="39"/>
      <c r="Z14" s="39"/>
      <c r="AA14" s="39"/>
      <c r="AB14" s="39"/>
      <c r="AC14" s="39" t="s">
        <v>12</v>
      </c>
      <c r="AD14" s="39" t="s">
        <v>25</v>
      </c>
      <c r="AE14" s="39" t="s">
        <v>43</v>
      </c>
      <c r="AF14" s="39">
        <v>1186</v>
      </c>
      <c r="AG14" s="39" t="s">
        <v>378</v>
      </c>
      <c r="AH14" s="508" t="s">
        <v>393</v>
      </c>
      <c r="AI14" s="500">
        <v>4011183787</v>
      </c>
      <c r="AJ14" s="498">
        <f t="shared" ref="AJ14" si="1">+AK14/AI14</f>
        <v>0.99908720288213515</v>
      </c>
      <c r="AK14" s="155">
        <v>4007522390</v>
      </c>
      <c r="AL14" s="80" t="s">
        <v>895</v>
      </c>
      <c r="AM14" s="380" t="s">
        <v>894</v>
      </c>
      <c r="AN14" s="184"/>
      <c r="AO14" s="85"/>
      <c r="AP14" s="85"/>
      <c r="AQ14" s="85"/>
      <c r="AR14" s="85"/>
      <c r="AS14" s="85"/>
      <c r="AT14" s="85"/>
      <c r="AU14" s="85"/>
      <c r="AV14" s="85"/>
      <c r="AW14" s="85"/>
      <c r="AX14" s="85"/>
      <c r="AY14" s="85"/>
      <c r="AZ14" s="85"/>
      <c r="BA14" s="85"/>
      <c r="BB14" s="85"/>
      <c r="BC14" s="85"/>
      <c r="BD14" s="85"/>
      <c r="BE14" s="85"/>
      <c r="BF14" s="85"/>
      <c r="BG14" s="85"/>
      <c r="BH14" s="85"/>
      <c r="BI14" s="85"/>
      <c r="BJ14" s="85"/>
      <c r="BK14" s="85"/>
      <c r="BL14" s="85"/>
      <c r="BM14" s="85"/>
      <c r="BN14" s="85"/>
      <c r="BO14" s="85"/>
      <c r="BP14" s="85"/>
      <c r="BQ14" s="85"/>
      <c r="BR14" s="85"/>
      <c r="BS14" s="85"/>
      <c r="BT14" s="85"/>
      <c r="BU14" s="85"/>
      <c r="BV14" s="85"/>
      <c r="BW14" s="85"/>
      <c r="BX14" s="85"/>
      <c r="BY14" s="85"/>
      <c r="BZ14" s="85"/>
      <c r="CA14" s="85"/>
      <c r="CB14" s="85"/>
      <c r="CC14" s="85"/>
      <c r="CD14" s="85"/>
      <c r="CE14" s="85"/>
      <c r="CF14" s="85"/>
      <c r="CG14" s="85"/>
      <c r="CH14" s="85"/>
      <c r="CI14" s="85"/>
      <c r="CJ14" s="85"/>
      <c r="CK14" s="85"/>
      <c r="CL14" s="85"/>
      <c r="CM14" s="85"/>
      <c r="CN14" s="85"/>
      <c r="CO14" s="85"/>
      <c r="CP14" s="85"/>
      <c r="CQ14" s="85"/>
      <c r="CR14" s="85"/>
      <c r="CS14" s="85"/>
      <c r="CT14" s="85"/>
      <c r="CU14" s="85"/>
      <c r="CV14" s="85"/>
      <c r="CW14" s="85"/>
      <c r="CX14" s="85"/>
      <c r="CY14" s="85"/>
      <c r="CZ14" s="85"/>
      <c r="DA14" s="85"/>
      <c r="DB14" s="85"/>
      <c r="DC14" s="85"/>
      <c r="DD14" s="85"/>
      <c r="DE14" s="85"/>
      <c r="DF14" s="85"/>
      <c r="DG14" s="85"/>
      <c r="DH14" s="85"/>
      <c r="DI14" s="85"/>
      <c r="DJ14" s="85"/>
      <c r="DK14" s="85"/>
      <c r="DL14" s="85"/>
      <c r="DM14" s="85"/>
      <c r="DN14" s="85"/>
      <c r="DO14" s="85"/>
      <c r="DP14" s="85"/>
      <c r="DQ14" s="85"/>
      <c r="DR14" s="85"/>
      <c r="DS14" s="85"/>
      <c r="DT14" s="85"/>
      <c r="DU14" s="85"/>
      <c r="DV14" s="85"/>
      <c r="DW14" s="85"/>
      <c r="DX14" s="85"/>
      <c r="DY14" s="85"/>
      <c r="DZ14" s="85"/>
      <c r="EA14" s="85"/>
      <c r="EB14" s="85"/>
      <c r="EC14" s="85"/>
      <c r="ED14" s="85"/>
      <c r="EE14" s="85"/>
      <c r="EF14" s="85"/>
      <c r="EG14" s="85"/>
      <c r="EH14" s="85"/>
      <c r="EI14" s="85"/>
      <c r="EJ14" s="85"/>
      <c r="EK14" s="85"/>
      <c r="EL14" s="85"/>
      <c r="EM14" s="85"/>
      <c r="EN14" s="85"/>
      <c r="EO14" s="85"/>
      <c r="EP14" s="85"/>
      <c r="EQ14" s="85"/>
      <c r="ER14" s="85"/>
      <c r="ES14" s="85"/>
      <c r="ET14" s="85"/>
      <c r="EU14" s="85"/>
      <c r="EV14" s="85"/>
      <c r="EW14" s="85"/>
      <c r="EX14" s="85"/>
      <c r="EY14" s="85"/>
      <c r="EZ14" s="85"/>
      <c r="FA14" s="85"/>
      <c r="FB14" s="85"/>
      <c r="FC14" s="85"/>
      <c r="FD14" s="85"/>
      <c r="FE14" s="85"/>
      <c r="FF14" s="85"/>
      <c r="FG14" s="85"/>
      <c r="FH14" s="85"/>
      <c r="FI14" s="85"/>
      <c r="FJ14" s="85"/>
      <c r="FK14" s="85"/>
      <c r="FL14" s="85"/>
      <c r="FM14" s="85"/>
      <c r="FN14" s="85"/>
      <c r="FO14" s="85"/>
      <c r="FP14" s="85"/>
      <c r="FQ14" s="85"/>
      <c r="FR14" s="85"/>
      <c r="FS14" s="85"/>
      <c r="FT14" s="85"/>
      <c r="FU14" s="85"/>
      <c r="FV14" s="85"/>
      <c r="FW14" s="85"/>
      <c r="FX14" s="85"/>
      <c r="FY14" s="85"/>
      <c r="FZ14" s="85"/>
      <c r="GA14" s="85"/>
      <c r="GB14" s="85"/>
      <c r="GC14" s="85"/>
      <c r="GD14" s="85"/>
      <c r="GE14" s="85"/>
      <c r="GF14" s="85"/>
      <c r="GG14" s="85"/>
      <c r="GH14" s="85"/>
      <c r="GI14" s="85"/>
      <c r="GJ14" s="85"/>
      <c r="GK14" s="85"/>
      <c r="GL14" s="85"/>
      <c r="GM14" s="85"/>
      <c r="GN14" s="85"/>
      <c r="GO14" s="85"/>
      <c r="GP14" s="85"/>
      <c r="GQ14" s="85"/>
      <c r="GR14" s="85"/>
      <c r="GS14" s="85"/>
      <c r="GT14" s="85"/>
      <c r="GU14" s="85"/>
      <c r="GV14" s="85"/>
      <c r="GW14" s="85"/>
      <c r="GX14" s="85"/>
      <c r="GY14" s="85"/>
      <c r="GZ14" s="85"/>
      <c r="HA14" s="85"/>
      <c r="HB14" s="85"/>
      <c r="HC14" s="85"/>
      <c r="HD14" s="85"/>
      <c r="HE14" s="85"/>
      <c r="HF14" s="85"/>
      <c r="HG14" s="85"/>
      <c r="HH14" s="85"/>
      <c r="HI14" s="85"/>
      <c r="HJ14" s="85"/>
      <c r="HK14" s="85"/>
      <c r="HL14" s="85"/>
      <c r="HM14" s="85"/>
      <c r="HN14" s="85"/>
      <c r="HO14" s="85"/>
      <c r="HP14" s="85"/>
      <c r="HQ14" s="85"/>
      <c r="HR14" s="85"/>
      <c r="HS14" s="85"/>
      <c r="HT14" s="85"/>
      <c r="HU14" s="85"/>
      <c r="HV14" s="85"/>
      <c r="HW14" s="85"/>
      <c r="HX14" s="85"/>
      <c r="HY14" s="85"/>
      <c r="HZ14" s="85"/>
      <c r="IA14" s="85"/>
      <c r="IB14" s="85"/>
      <c r="IC14" s="85"/>
      <c r="ID14" s="85"/>
      <c r="IE14" s="85"/>
      <c r="IF14" s="85"/>
      <c r="IG14" s="85"/>
      <c r="IH14" s="85"/>
      <c r="II14" s="85"/>
      <c r="IJ14" s="85"/>
      <c r="IK14" s="85"/>
      <c r="IL14" s="85"/>
      <c r="IM14" s="85"/>
      <c r="IN14" s="85"/>
      <c r="IO14" s="85"/>
      <c r="IP14" s="85"/>
      <c r="IQ14" s="85"/>
      <c r="IR14" s="85"/>
      <c r="IS14" s="85"/>
      <c r="IT14" s="85"/>
      <c r="IU14" s="85"/>
    </row>
    <row r="15" spans="1:255" s="169" customFormat="1" ht="133.5" customHeight="1" x14ac:dyDescent="0.25">
      <c r="A15" s="88"/>
      <c r="B15" s="286" t="s">
        <v>8</v>
      </c>
      <c r="C15" s="226" t="s">
        <v>131</v>
      </c>
      <c r="D15" s="111" t="s">
        <v>369</v>
      </c>
      <c r="E15" s="208" t="s">
        <v>370</v>
      </c>
      <c r="F15" s="288" t="s">
        <v>394</v>
      </c>
      <c r="G15" s="115"/>
      <c r="H15" s="289" t="s">
        <v>67</v>
      </c>
      <c r="I15" s="39" t="s">
        <v>121</v>
      </c>
      <c r="J15" s="39" t="s">
        <v>372</v>
      </c>
      <c r="K15" s="39" t="s">
        <v>373</v>
      </c>
      <c r="L15" s="39" t="s">
        <v>395</v>
      </c>
      <c r="M15" s="39" t="s">
        <v>375</v>
      </c>
      <c r="N15" s="484">
        <v>42736</v>
      </c>
      <c r="O15" s="484">
        <v>44012</v>
      </c>
      <c r="P15" s="504" t="s">
        <v>396</v>
      </c>
      <c r="Q15" s="39" t="s">
        <v>397</v>
      </c>
      <c r="R15" s="475">
        <v>0.4</v>
      </c>
      <c r="S15" s="475">
        <v>0.6</v>
      </c>
      <c r="T15" s="475">
        <v>0.8</v>
      </c>
      <c r="U15" s="475">
        <v>1</v>
      </c>
      <c r="V15" s="392">
        <v>0.38</v>
      </c>
      <c r="W15" s="39"/>
      <c r="X15" s="39"/>
      <c r="Y15" s="39"/>
      <c r="Z15" s="39"/>
      <c r="AA15" s="39"/>
      <c r="AB15" s="36"/>
      <c r="AC15" s="39" t="s">
        <v>12</v>
      </c>
      <c r="AD15" s="39" t="s">
        <v>25</v>
      </c>
      <c r="AE15" s="39" t="s">
        <v>43</v>
      </c>
      <c r="AF15" s="39">
        <v>1186</v>
      </c>
      <c r="AG15" s="39" t="s">
        <v>378</v>
      </c>
      <c r="AH15" s="508" t="s">
        <v>398</v>
      </c>
      <c r="AI15" s="154">
        <v>1786606521</v>
      </c>
      <c r="AJ15" s="392">
        <v>0.99815331917732319</v>
      </c>
      <c r="AK15" s="154">
        <v>1783307229</v>
      </c>
      <c r="AL15" s="38" t="s">
        <v>896</v>
      </c>
      <c r="AM15" s="380" t="s">
        <v>894</v>
      </c>
      <c r="AN15" s="184"/>
      <c r="AO15" s="85"/>
      <c r="AP15" s="85"/>
      <c r="AQ15" s="85"/>
      <c r="AR15" s="85"/>
      <c r="AS15" s="85"/>
      <c r="AT15" s="85"/>
      <c r="AU15" s="85"/>
      <c r="AV15" s="85"/>
      <c r="AW15" s="85"/>
      <c r="AX15" s="85"/>
      <c r="AY15" s="85"/>
      <c r="AZ15" s="85"/>
      <c r="BA15" s="85"/>
      <c r="BB15" s="85"/>
      <c r="BC15" s="85"/>
      <c r="BD15" s="85"/>
      <c r="BE15" s="85"/>
      <c r="BF15" s="85"/>
      <c r="BG15" s="85"/>
      <c r="BH15" s="85"/>
      <c r="BI15" s="85"/>
      <c r="BJ15" s="85"/>
      <c r="BK15" s="85"/>
      <c r="BL15" s="85"/>
      <c r="BM15" s="85"/>
      <c r="BN15" s="85"/>
      <c r="BO15" s="85"/>
      <c r="BP15" s="85"/>
      <c r="BQ15" s="85"/>
      <c r="BR15" s="85"/>
      <c r="BS15" s="85"/>
      <c r="BT15" s="85"/>
      <c r="BU15" s="85"/>
      <c r="BV15" s="85"/>
      <c r="BW15" s="85"/>
      <c r="BX15" s="85"/>
      <c r="BY15" s="85"/>
      <c r="BZ15" s="85"/>
      <c r="CA15" s="85"/>
      <c r="CB15" s="85"/>
      <c r="CC15" s="85"/>
      <c r="CD15" s="85"/>
      <c r="CE15" s="85"/>
      <c r="CF15" s="85"/>
      <c r="CG15" s="85"/>
      <c r="CH15" s="85"/>
      <c r="CI15" s="85"/>
      <c r="CJ15" s="85"/>
      <c r="CK15" s="85"/>
      <c r="CL15" s="85"/>
      <c r="CM15" s="85"/>
      <c r="CN15" s="85"/>
      <c r="CO15" s="85"/>
      <c r="CP15" s="85"/>
      <c r="CQ15" s="85"/>
      <c r="CR15" s="85"/>
      <c r="CS15" s="85"/>
      <c r="CT15" s="85"/>
      <c r="CU15" s="85"/>
      <c r="CV15" s="85"/>
      <c r="CW15" s="85"/>
      <c r="CX15" s="85"/>
      <c r="CY15" s="85"/>
      <c r="CZ15" s="85"/>
      <c r="DA15" s="85"/>
      <c r="DB15" s="85"/>
      <c r="DC15" s="85"/>
      <c r="DD15" s="85"/>
      <c r="DE15" s="85"/>
      <c r="DF15" s="85"/>
      <c r="DG15" s="85"/>
      <c r="DH15" s="85"/>
      <c r="DI15" s="85"/>
      <c r="DJ15" s="85"/>
      <c r="DK15" s="85"/>
      <c r="DL15" s="85"/>
      <c r="DM15" s="85"/>
      <c r="DN15" s="85"/>
      <c r="DO15" s="85"/>
      <c r="DP15" s="85"/>
      <c r="DQ15" s="85"/>
      <c r="DR15" s="85"/>
      <c r="DS15" s="85"/>
      <c r="DT15" s="85"/>
      <c r="DU15" s="85"/>
      <c r="DV15" s="85"/>
      <c r="DW15" s="85"/>
      <c r="DX15" s="85"/>
      <c r="DY15" s="85"/>
      <c r="DZ15" s="85"/>
      <c r="EA15" s="85"/>
      <c r="EB15" s="85"/>
      <c r="EC15" s="85"/>
      <c r="ED15" s="85"/>
      <c r="EE15" s="85"/>
      <c r="EF15" s="85"/>
      <c r="EG15" s="85"/>
      <c r="EH15" s="85"/>
      <c r="EI15" s="85"/>
      <c r="EJ15" s="85"/>
      <c r="EK15" s="85"/>
      <c r="EL15" s="85"/>
      <c r="EM15" s="85"/>
      <c r="EN15" s="85"/>
      <c r="EO15" s="85"/>
      <c r="EP15" s="85"/>
      <c r="EQ15" s="85"/>
      <c r="ER15" s="85"/>
      <c r="ES15" s="85"/>
      <c r="ET15" s="85"/>
      <c r="EU15" s="85"/>
      <c r="EV15" s="85"/>
      <c r="EW15" s="85"/>
      <c r="EX15" s="85"/>
      <c r="EY15" s="85"/>
      <c r="EZ15" s="85"/>
      <c r="FA15" s="85"/>
      <c r="FB15" s="85"/>
      <c r="FC15" s="85"/>
      <c r="FD15" s="85"/>
      <c r="FE15" s="85"/>
      <c r="FF15" s="85"/>
      <c r="FG15" s="85"/>
      <c r="FH15" s="85"/>
      <c r="FI15" s="85"/>
      <c r="FJ15" s="85"/>
      <c r="FK15" s="85"/>
      <c r="FL15" s="85"/>
      <c r="FM15" s="85"/>
      <c r="FN15" s="85"/>
      <c r="FO15" s="85"/>
      <c r="FP15" s="85"/>
      <c r="FQ15" s="85"/>
      <c r="FR15" s="85"/>
      <c r="FS15" s="85"/>
      <c r="FT15" s="85"/>
      <c r="FU15" s="85"/>
      <c r="FV15" s="85"/>
      <c r="FW15" s="85"/>
      <c r="FX15" s="85"/>
      <c r="FY15" s="85"/>
      <c r="FZ15" s="85"/>
      <c r="GA15" s="85"/>
      <c r="GB15" s="85"/>
      <c r="GC15" s="85"/>
      <c r="GD15" s="85"/>
      <c r="GE15" s="85"/>
      <c r="GF15" s="85"/>
      <c r="GG15" s="85"/>
      <c r="GH15" s="85"/>
      <c r="GI15" s="85"/>
      <c r="GJ15" s="85"/>
      <c r="GK15" s="85"/>
      <c r="GL15" s="85"/>
      <c r="GM15" s="85"/>
      <c r="GN15" s="85"/>
      <c r="GO15" s="85"/>
      <c r="GP15" s="85"/>
      <c r="GQ15" s="85"/>
      <c r="GR15" s="85"/>
      <c r="GS15" s="85"/>
      <c r="GT15" s="85"/>
      <c r="GU15" s="85"/>
      <c r="GV15" s="85"/>
      <c r="GW15" s="85"/>
      <c r="GX15" s="85"/>
      <c r="GY15" s="85"/>
      <c r="GZ15" s="85"/>
      <c r="HA15" s="85"/>
      <c r="HB15" s="85"/>
      <c r="HC15" s="85"/>
      <c r="HD15" s="85"/>
      <c r="HE15" s="85"/>
      <c r="HF15" s="85"/>
      <c r="HG15" s="85"/>
      <c r="HH15" s="85"/>
      <c r="HI15" s="85"/>
      <c r="HJ15" s="85"/>
      <c r="HK15" s="85"/>
      <c r="HL15" s="85"/>
      <c r="HM15" s="85"/>
      <c r="HN15" s="85"/>
      <c r="HO15" s="85"/>
      <c r="HP15" s="85"/>
      <c r="HQ15" s="85"/>
      <c r="HR15" s="85"/>
      <c r="HS15" s="85"/>
      <c r="HT15" s="85"/>
      <c r="HU15" s="85"/>
      <c r="HV15" s="85"/>
      <c r="HW15" s="85"/>
      <c r="HX15" s="85"/>
      <c r="HY15" s="85"/>
      <c r="HZ15" s="85"/>
      <c r="IA15" s="85"/>
      <c r="IB15" s="85"/>
      <c r="IC15" s="85"/>
      <c r="ID15" s="85"/>
      <c r="IE15" s="85"/>
      <c r="IF15" s="85"/>
      <c r="IG15" s="85"/>
      <c r="IH15" s="85"/>
      <c r="II15" s="85"/>
      <c r="IJ15" s="85"/>
      <c r="IK15" s="85"/>
      <c r="IL15" s="85"/>
      <c r="IM15" s="85"/>
      <c r="IN15" s="85"/>
      <c r="IO15" s="85"/>
      <c r="IP15" s="85"/>
      <c r="IQ15" s="85"/>
      <c r="IR15" s="85"/>
      <c r="IS15" s="85"/>
      <c r="IT15" s="85"/>
      <c r="IU15" s="85"/>
    </row>
    <row r="16" spans="1:255" s="169" customFormat="1" ht="133.5" customHeight="1" x14ac:dyDescent="0.25">
      <c r="A16" s="85"/>
      <c r="B16" s="286" t="s">
        <v>8</v>
      </c>
      <c r="C16" s="226" t="s">
        <v>172</v>
      </c>
      <c r="D16" s="111" t="s">
        <v>369</v>
      </c>
      <c r="E16" s="208" t="s">
        <v>370</v>
      </c>
      <c r="F16" s="288" t="s">
        <v>399</v>
      </c>
      <c r="G16" s="115"/>
      <c r="H16" s="289" t="s">
        <v>67</v>
      </c>
      <c r="I16" s="39" t="s">
        <v>121</v>
      </c>
      <c r="J16" s="39" t="s">
        <v>372</v>
      </c>
      <c r="K16" s="39" t="s">
        <v>373</v>
      </c>
      <c r="L16" s="39" t="s">
        <v>400</v>
      </c>
      <c r="M16" s="39" t="s">
        <v>375</v>
      </c>
      <c r="N16" s="484">
        <v>42736</v>
      </c>
      <c r="O16" s="484">
        <v>44012</v>
      </c>
      <c r="P16" s="509" t="s">
        <v>401</v>
      </c>
      <c r="Q16" s="504" t="s">
        <v>897</v>
      </c>
      <c r="R16" s="499">
        <v>0.4</v>
      </c>
      <c r="S16" s="503">
        <v>0.6</v>
      </c>
      <c r="T16" s="501">
        <v>0.8</v>
      </c>
      <c r="U16" s="499">
        <v>1</v>
      </c>
      <c r="V16" s="475">
        <v>0.38</v>
      </c>
      <c r="W16" s="39"/>
      <c r="X16" s="39"/>
      <c r="Y16" s="39"/>
      <c r="Z16" s="39"/>
      <c r="AA16" s="39"/>
      <c r="AB16" s="39"/>
      <c r="AC16" s="39" t="s">
        <v>12</v>
      </c>
      <c r="AD16" s="39" t="s">
        <v>25</v>
      </c>
      <c r="AE16" s="39" t="s">
        <v>43</v>
      </c>
      <c r="AF16" s="39">
        <v>1186</v>
      </c>
      <c r="AG16" s="39" t="s">
        <v>378</v>
      </c>
      <c r="AH16" s="508" t="s">
        <v>402</v>
      </c>
      <c r="AI16" s="510">
        <v>711076880</v>
      </c>
      <c r="AJ16" s="511">
        <f t="shared" ref="AJ16" si="2">+AK16/AI16</f>
        <v>1</v>
      </c>
      <c r="AK16" s="510">
        <v>711076880</v>
      </c>
      <c r="AL16" s="80" t="s">
        <v>898</v>
      </c>
      <c r="AM16" s="380" t="s">
        <v>894</v>
      </c>
      <c r="AN16" s="184"/>
      <c r="AO16" s="85"/>
      <c r="AP16" s="85"/>
      <c r="AQ16" s="85"/>
      <c r="AR16" s="85"/>
      <c r="AS16" s="85"/>
      <c r="AT16" s="85"/>
      <c r="AU16" s="85"/>
      <c r="AV16" s="85"/>
      <c r="AW16" s="85"/>
      <c r="AX16" s="85"/>
      <c r="AY16" s="85"/>
      <c r="AZ16" s="85"/>
      <c r="BA16" s="85"/>
      <c r="BB16" s="85"/>
      <c r="BC16" s="85"/>
      <c r="BD16" s="85"/>
      <c r="BE16" s="85"/>
      <c r="BF16" s="85"/>
      <c r="BG16" s="85"/>
      <c r="BH16" s="85"/>
      <c r="BI16" s="85"/>
      <c r="BJ16" s="85"/>
      <c r="BK16" s="85"/>
      <c r="BL16" s="85"/>
      <c r="BM16" s="85"/>
      <c r="BN16" s="85"/>
      <c r="BO16" s="85"/>
      <c r="BP16" s="85"/>
      <c r="BQ16" s="85"/>
      <c r="BR16" s="85"/>
      <c r="BS16" s="85"/>
      <c r="BT16" s="85"/>
      <c r="BU16" s="85"/>
      <c r="BV16" s="85"/>
      <c r="BW16" s="85"/>
      <c r="BX16" s="85"/>
      <c r="BY16" s="85"/>
      <c r="BZ16" s="85"/>
      <c r="CA16" s="85"/>
      <c r="CB16" s="85"/>
      <c r="CC16" s="85"/>
      <c r="CD16" s="85"/>
      <c r="CE16" s="85"/>
      <c r="CF16" s="85"/>
      <c r="CG16" s="85"/>
      <c r="CH16" s="85"/>
      <c r="CI16" s="85"/>
      <c r="CJ16" s="85"/>
      <c r="CK16" s="85"/>
      <c r="CL16" s="85"/>
      <c r="CM16" s="85"/>
      <c r="CN16" s="85"/>
      <c r="CO16" s="85"/>
      <c r="CP16" s="85"/>
      <c r="CQ16" s="85"/>
      <c r="CR16" s="85"/>
      <c r="CS16" s="85"/>
      <c r="CT16" s="85"/>
      <c r="CU16" s="85"/>
      <c r="CV16" s="85"/>
      <c r="CW16" s="85"/>
      <c r="CX16" s="85"/>
      <c r="CY16" s="85"/>
      <c r="CZ16" s="85"/>
      <c r="DA16" s="85"/>
      <c r="DB16" s="85"/>
      <c r="DC16" s="85"/>
      <c r="DD16" s="85"/>
      <c r="DE16" s="85"/>
      <c r="DF16" s="85"/>
      <c r="DG16" s="85"/>
      <c r="DH16" s="85"/>
      <c r="DI16" s="85"/>
      <c r="DJ16" s="85"/>
      <c r="DK16" s="85"/>
      <c r="DL16" s="85"/>
      <c r="DM16" s="85"/>
      <c r="DN16" s="85"/>
      <c r="DO16" s="85"/>
      <c r="DP16" s="85"/>
      <c r="DQ16" s="85"/>
      <c r="DR16" s="85"/>
      <c r="DS16" s="85"/>
      <c r="DT16" s="85"/>
      <c r="DU16" s="85"/>
      <c r="DV16" s="85"/>
      <c r="DW16" s="85"/>
      <c r="DX16" s="85"/>
      <c r="DY16" s="85"/>
      <c r="DZ16" s="85"/>
      <c r="EA16" s="85"/>
      <c r="EB16" s="85"/>
      <c r="EC16" s="85"/>
      <c r="ED16" s="85"/>
      <c r="EE16" s="85"/>
      <c r="EF16" s="85"/>
      <c r="EG16" s="85"/>
      <c r="EH16" s="85"/>
      <c r="EI16" s="85"/>
      <c r="EJ16" s="85"/>
      <c r="EK16" s="85"/>
      <c r="EL16" s="85"/>
      <c r="EM16" s="85"/>
      <c r="EN16" s="85"/>
      <c r="EO16" s="85"/>
      <c r="EP16" s="85"/>
      <c r="EQ16" s="85"/>
      <c r="ER16" s="85"/>
      <c r="ES16" s="85"/>
      <c r="ET16" s="85"/>
      <c r="EU16" s="85"/>
      <c r="EV16" s="85"/>
      <c r="EW16" s="85"/>
      <c r="EX16" s="85"/>
      <c r="EY16" s="85"/>
      <c r="EZ16" s="85"/>
      <c r="FA16" s="85"/>
      <c r="FB16" s="85"/>
      <c r="FC16" s="85"/>
      <c r="FD16" s="85"/>
      <c r="FE16" s="85"/>
      <c r="FF16" s="85"/>
      <c r="FG16" s="85"/>
      <c r="FH16" s="85"/>
      <c r="FI16" s="85"/>
      <c r="FJ16" s="85"/>
      <c r="FK16" s="85"/>
      <c r="FL16" s="85"/>
      <c r="FM16" s="85"/>
      <c r="FN16" s="85"/>
      <c r="FO16" s="85"/>
      <c r="FP16" s="85"/>
      <c r="FQ16" s="85"/>
      <c r="FR16" s="85"/>
      <c r="FS16" s="85"/>
      <c r="FT16" s="85"/>
      <c r="FU16" s="85"/>
      <c r="FV16" s="85"/>
      <c r="FW16" s="85"/>
      <c r="FX16" s="85"/>
      <c r="FY16" s="85"/>
      <c r="FZ16" s="85"/>
      <c r="GA16" s="85"/>
      <c r="GB16" s="85"/>
      <c r="GC16" s="85"/>
      <c r="GD16" s="85"/>
      <c r="GE16" s="85"/>
      <c r="GF16" s="85"/>
      <c r="GG16" s="85"/>
      <c r="GH16" s="85"/>
      <c r="GI16" s="85"/>
      <c r="GJ16" s="85"/>
      <c r="GK16" s="85"/>
      <c r="GL16" s="85"/>
      <c r="GM16" s="85"/>
      <c r="GN16" s="85"/>
      <c r="GO16" s="85"/>
      <c r="GP16" s="85"/>
      <c r="GQ16" s="85"/>
      <c r="GR16" s="85"/>
      <c r="GS16" s="85"/>
      <c r="GT16" s="85"/>
      <c r="GU16" s="85"/>
      <c r="GV16" s="85"/>
      <c r="GW16" s="85"/>
      <c r="GX16" s="85"/>
      <c r="GY16" s="85"/>
      <c r="GZ16" s="85"/>
      <c r="HA16" s="85"/>
      <c r="HB16" s="85"/>
      <c r="HC16" s="85"/>
      <c r="HD16" s="85"/>
      <c r="HE16" s="85"/>
      <c r="HF16" s="85"/>
      <c r="HG16" s="85"/>
      <c r="HH16" s="85"/>
      <c r="HI16" s="85"/>
      <c r="HJ16" s="85"/>
      <c r="HK16" s="85"/>
      <c r="HL16" s="85"/>
      <c r="HM16" s="85"/>
      <c r="HN16" s="85"/>
      <c r="HO16" s="85"/>
      <c r="HP16" s="85"/>
      <c r="HQ16" s="85"/>
      <c r="HR16" s="85"/>
      <c r="HS16" s="85"/>
      <c r="HT16" s="85"/>
      <c r="HU16" s="85"/>
      <c r="HV16" s="85"/>
      <c r="HW16" s="85"/>
      <c r="HX16" s="85"/>
      <c r="HY16" s="85"/>
      <c r="HZ16" s="85"/>
      <c r="IA16" s="85"/>
      <c r="IB16" s="85"/>
      <c r="IC16" s="85"/>
      <c r="ID16" s="85"/>
      <c r="IE16" s="85"/>
      <c r="IF16" s="85"/>
      <c r="IG16" s="85"/>
      <c r="IH16" s="85"/>
      <c r="II16" s="85"/>
      <c r="IJ16" s="85"/>
      <c r="IK16" s="85"/>
      <c r="IL16" s="85"/>
      <c r="IM16" s="85"/>
      <c r="IN16" s="85"/>
      <c r="IO16" s="85"/>
      <c r="IP16" s="85"/>
      <c r="IQ16" s="85"/>
      <c r="IR16" s="85"/>
      <c r="IS16" s="85"/>
      <c r="IT16" s="85"/>
      <c r="IU16" s="85"/>
    </row>
    <row r="17" spans="1:255" s="105" customFormat="1" ht="141" customHeight="1" x14ac:dyDescent="0.25">
      <c r="A17" s="90"/>
      <c r="B17" s="269" t="s">
        <v>8</v>
      </c>
      <c r="C17" s="227" t="s">
        <v>172</v>
      </c>
      <c r="D17" s="91" t="s">
        <v>369</v>
      </c>
      <c r="E17" s="209" t="s">
        <v>370</v>
      </c>
      <c r="F17" s="271" t="s">
        <v>403</v>
      </c>
      <c r="G17" s="93"/>
      <c r="H17" s="277" t="s">
        <v>67</v>
      </c>
      <c r="I17" s="92" t="s">
        <v>121</v>
      </c>
      <c r="J17" s="92" t="s">
        <v>372</v>
      </c>
      <c r="K17" s="92" t="s">
        <v>373</v>
      </c>
      <c r="L17" s="92" t="s">
        <v>404</v>
      </c>
      <c r="M17" s="92" t="s">
        <v>375</v>
      </c>
      <c r="N17" s="94">
        <v>42736</v>
      </c>
      <c r="O17" s="94">
        <v>44012</v>
      </c>
      <c r="P17" s="95" t="s">
        <v>405</v>
      </c>
      <c r="Q17" s="95" t="s">
        <v>1070</v>
      </c>
      <c r="R17" s="96">
        <v>0.4</v>
      </c>
      <c r="S17" s="97">
        <v>0.6</v>
      </c>
      <c r="T17" s="98">
        <v>0.8</v>
      </c>
      <c r="U17" s="96">
        <v>1</v>
      </c>
      <c r="V17" s="311">
        <v>0.38</v>
      </c>
      <c r="W17" s="92"/>
      <c r="X17" s="92"/>
      <c r="Y17" s="92"/>
      <c r="Z17" s="92"/>
      <c r="AA17" s="92"/>
      <c r="AB17" s="92"/>
      <c r="AC17" s="92" t="s">
        <v>12</v>
      </c>
      <c r="AD17" s="92" t="s">
        <v>25</v>
      </c>
      <c r="AE17" s="92" t="s">
        <v>43</v>
      </c>
      <c r="AF17" s="92">
        <v>1186</v>
      </c>
      <c r="AG17" s="92" t="s">
        <v>378</v>
      </c>
      <c r="AH17" s="99" t="s">
        <v>406</v>
      </c>
      <c r="AI17" s="100">
        <v>8391920686</v>
      </c>
      <c r="AJ17" s="101">
        <f t="shared" ref="AJ17" si="3">+AK17/AI17</f>
        <v>0.99774367862751745</v>
      </c>
      <c r="AK17" s="102">
        <v>8372985816</v>
      </c>
      <c r="AL17" s="89" t="s">
        <v>899</v>
      </c>
      <c r="AM17" s="276" t="s">
        <v>894</v>
      </c>
      <c r="AN17" s="184"/>
      <c r="AO17" s="85"/>
      <c r="AP17" s="85"/>
      <c r="AQ17" s="85"/>
      <c r="AR17" s="85"/>
      <c r="AS17" s="85"/>
      <c r="AT17" s="85"/>
      <c r="AU17" s="85"/>
      <c r="AV17" s="85"/>
      <c r="AW17" s="85"/>
      <c r="AX17" s="85"/>
      <c r="AY17" s="85"/>
      <c r="AZ17" s="85"/>
      <c r="BA17" s="85"/>
      <c r="BB17" s="85"/>
      <c r="BC17" s="85"/>
      <c r="BD17" s="85"/>
      <c r="BE17" s="85"/>
      <c r="BF17" s="85"/>
      <c r="BG17" s="85"/>
      <c r="BH17" s="85"/>
      <c r="BI17" s="85"/>
      <c r="BJ17" s="85"/>
      <c r="BK17" s="85"/>
      <c r="BL17" s="85"/>
      <c r="BM17" s="85"/>
      <c r="BN17" s="85"/>
      <c r="BO17" s="85"/>
      <c r="BP17" s="85"/>
      <c r="BQ17" s="85"/>
      <c r="BR17" s="85"/>
      <c r="BS17" s="85"/>
      <c r="BT17" s="85"/>
      <c r="BU17" s="85"/>
      <c r="BV17" s="85"/>
      <c r="BW17" s="85"/>
      <c r="BX17" s="85"/>
      <c r="BY17" s="85"/>
      <c r="BZ17" s="85"/>
      <c r="CA17" s="85"/>
      <c r="CB17" s="85"/>
      <c r="CC17" s="85"/>
      <c r="CD17" s="85"/>
      <c r="CE17" s="85"/>
      <c r="CF17" s="85"/>
      <c r="CG17" s="85"/>
      <c r="CH17" s="85"/>
      <c r="CI17" s="85"/>
      <c r="CJ17" s="85"/>
      <c r="CK17" s="85"/>
      <c r="CL17" s="85"/>
      <c r="CM17" s="85"/>
      <c r="CN17" s="85"/>
      <c r="CO17" s="85"/>
      <c r="CP17" s="85"/>
      <c r="CQ17" s="85"/>
      <c r="CR17" s="85"/>
      <c r="CS17" s="85"/>
      <c r="CT17" s="85"/>
      <c r="CU17" s="85"/>
      <c r="CV17" s="85"/>
      <c r="CW17" s="85"/>
      <c r="CX17" s="85"/>
      <c r="CY17" s="85"/>
      <c r="CZ17" s="85"/>
      <c r="DA17" s="85"/>
      <c r="DB17" s="85"/>
      <c r="DC17" s="85"/>
      <c r="DD17" s="85"/>
      <c r="DE17" s="85"/>
      <c r="DF17" s="85"/>
      <c r="DG17" s="85"/>
      <c r="DH17" s="85"/>
      <c r="DI17" s="85"/>
      <c r="DJ17" s="85"/>
      <c r="DK17" s="85"/>
      <c r="DL17" s="85"/>
      <c r="DM17" s="85"/>
      <c r="DN17" s="85"/>
      <c r="DO17" s="85"/>
      <c r="DP17" s="85"/>
      <c r="DQ17" s="85"/>
      <c r="DR17" s="85"/>
      <c r="DS17" s="85"/>
      <c r="DT17" s="85"/>
      <c r="DU17" s="85"/>
      <c r="DV17" s="85"/>
      <c r="DW17" s="85"/>
      <c r="DX17" s="85"/>
      <c r="DY17" s="85"/>
      <c r="DZ17" s="85"/>
      <c r="EA17" s="85"/>
      <c r="EB17" s="85"/>
      <c r="EC17" s="85"/>
      <c r="ED17" s="85"/>
      <c r="EE17" s="85"/>
      <c r="EF17" s="85"/>
      <c r="EG17" s="85"/>
      <c r="EH17" s="85"/>
      <c r="EI17" s="85"/>
      <c r="EJ17" s="85"/>
      <c r="EK17" s="85"/>
      <c r="EL17" s="85"/>
      <c r="EM17" s="85"/>
      <c r="EN17" s="85"/>
      <c r="EO17" s="85"/>
      <c r="EP17" s="85"/>
      <c r="EQ17" s="85"/>
      <c r="ER17" s="85"/>
      <c r="ES17" s="85"/>
      <c r="ET17" s="85"/>
      <c r="EU17" s="85"/>
      <c r="EV17" s="85"/>
      <c r="EW17" s="85"/>
      <c r="EX17" s="85"/>
      <c r="EY17" s="85"/>
      <c r="EZ17" s="85"/>
      <c r="FA17" s="85"/>
      <c r="FB17" s="85"/>
      <c r="FC17" s="85"/>
      <c r="FD17" s="85"/>
      <c r="FE17" s="85"/>
      <c r="FF17" s="85"/>
      <c r="FG17" s="85"/>
      <c r="FH17" s="85"/>
      <c r="FI17" s="85"/>
      <c r="FJ17" s="85"/>
      <c r="FK17" s="85"/>
      <c r="FL17" s="85"/>
      <c r="FM17" s="85"/>
      <c r="FN17" s="85"/>
      <c r="FO17" s="85"/>
      <c r="FP17" s="85"/>
      <c r="FQ17" s="85"/>
      <c r="FR17" s="85"/>
      <c r="FS17" s="85"/>
      <c r="FT17" s="85"/>
      <c r="FU17" s="85"/>
      <c r="FV17" s="85"/>
      <c r="FW17" s="85"/>
      <c r="FX17" s="85"/>
      <c r="FY17" s="85"/>
      <c r="FZ17" s="85"/>
      <c r="GA17" s="85"/>
      <c r="GB17" s="85"/>
      <c r="GC17" s="85"/>
      <c r="GD17" s="85"/>
      <c r="GE17" s="85"/>
      <c r="GF17" s="85"/>
      <c r="GG17" s="85"/>
      <c r="GH17" s="85"/>
      <c r="GI17" s="85"/>
      <c r="GJ17" s="85"/>
      <c r="GK17" s="85"/>
      <c r="GL17" s="85"/>
      <c r="GM17" s="85"/>
      <c r="GN17" s="85"/>
      <c r="GO17" s="85"/>
      <c r="GP17" s="85"/>
      <c r="GQ17" s="85"/>
      <c r="GR17" s="85"/>
      <c r="GS17" s="85"/>
      <c r="GT17" s="85"/>
      <c r="GU17" s="85"/>
      <c r="GV17" s="85"/>
      <c r="GW17" s="85"/>
      <c r="GX17" s="85"/>
      <c r="GY17" s="85"/>
      <c r="GZ17" s="85"/>
      <c r="HA17" s="85"/>
      <c r="HB17" s="85"/>
      <c r="HC17" s="85"/>
      <c r="HD17" s="85"/>
      <c r="HE17" s="85"/>
      <c r="HF17" s="85"/>
      <c r="HG17" s="85"/>
      <c r="HH17" s="85"/>
      <c r="HI17" s="85"/>
      <c r="HJ17" s="85"/>
      <c r="HK17" s="85"/>
      <c r="HL17" s="85"/>
      <c r="HM17" s="85"/>
      <c r="HN17" s="85"/>
      <c r="HO17" s="85"/>
      <c r="HP17" s="85"/>
      <c r="HQ17" s="85"/>
      <c r="HR17" s="85"/>
      <c r="HS17" s="85"/>
      <c r="HT17" s="85"/>
      <c r="HU17" s="85"/>
      <c r="HV17" s="85"/>
      <c r="HW17" s="85"/>
      <c r="HX17" s="85"/>
      <c r="HY17" s="85"/>
      <c r="HZ17" s="85"/>
      <c r="IA17" s="85"/>
      <c r="IB17" s="85"/>
      <c r="IC17" s="85"/>
      <c r="ID17" s="85"/>
      <c r="IE17" s="85"/>
      <c r="IF17" s="85"/>
      <c r="IG17" s="85"/>
      <c r="IH17" s="85"/>
      <c r="II17" s="85"/>
      <c r="IJ17" s="85"/>
      <c r="IK17" s="85"/>
      <c r="IL17" s="85"/>
      <c r="IM17" s="85"/>
      <c r="IN17" s="85"/>
      <c r="IO17" s="85"/>
      <c r="IP17" s="85"/>
      <c r="IQ17" s="85"/>
      <c r="IR17" s="85"/>
      <c r="IS17" s="85"/>
      <c r="IT17" s="85"/>
      <c r="IU17" s="85"/>
    </row>
    <row r="18" spans="1:255" s="105" customFormat="1" ht="141" customHeight="1" x14ac:dyDescent="0.25">
      <c r="A18" s="90"/>
      <c r="B18" s="269" t="s">
        <v>8</v>
      </c>
      <c r="C18" s="227" t="s">
        <v>228</v>
      </c>
      <c r="D18" s="92" t="s">
        <v>369</v>
      </c>
      <c r="E18" s="210" t="s">
        <v>370</v>
      </c>
      <c r="F18" s="271" t="s">
        <v>407</v>
      </c>
      <c r="G18" s="93"/>
      <c r="H18" s="277" t="s">
        <v>67</v>
      </c>
      <c r="I18" s="92" t="s">
        <v>121</v>
      </c>
      <c r="J18" s="92" t="s">
        <v>372</v>
      </c>
      <c r="K18" s="92" t="s">
        <v>373</v>
      </c>
      <c r="L18" s="92" t="s">
        <v>408</v>
      </c>
      <c r="M18" s="92" t="s">
        <v>375</v>
      </c>
      <c r="N18" s="94">
        <v>42736</v>
      </c>
      <c r="O18" s="94">
        <v>44012</v>
      </c>
      <c r="P18" s="106" t="s">
        <v>409</v>
      </c>
      <c r="Q18" s="92" t="s">
        <v>1071</v>
      </c>
      <c r="R18" s="96">
        <v>0.4</v>
      </c>
      <c r="S18" s="97">
        <v>0.6</v>
      </c>
      <c r="T18" s="98">
        <v>0.8</v>
      </c>
      <c r="U18" s="96">
        <v>1</v>
      </c>
      <c r="V18" s="514">
        <v>0.4</v>
      </c>
      <c r="W18" s="92"/>
      <c r="X18" s="92"/>
      <c r="Y18" s="92"/>
      <c r="Z18" s="92"/>
      <c r="AA18" s="92"/>
      <c r="AB18" s="92"/>
      <c r="AC18" s="92" t="s">
        <v>12</v>
      </c>
      <c r="AD18" s="92" t="s">
        <v>25</v>
      </c>
      <c r="AE18" s="92" t="s">
        <v>43</v>
      </c>
      <c r="AF18" s="92">
        <v>1186</v>
      </c>
      <c r="AG18" s="92" t="s">
        <v>378</v>
      </c>
      <c r="AH18" s="99" t="s">
        <v>410</v>
      </c>
      <c r="AI18" s="100">
        <v>924993979</v>
      </c>
      <c r="AJ18" s="101">
        <f t="shared" ref="AJ18" si="4">+AK18/AI18</f>
        <v>0.98934618686853093</v>
      </c>
      <c r="AK18" s="102">
        <v>915139266</v>
      </c>
      <c r="AL18" s="89" t="s">
        <v>900</v>
      </c>
      <c r="AM18" s="276" t="s">
        <v>894</v>
      </c>
      <c r="AN18" s="184"/>
      <c r="AO18" s="85"/>
      <c r="AP18" s="85"/>
      <c r="AQ18" s="85"/>
      <c r="AR18" s="85"/>
      <c r="AS18" s="85"/>
      <c r="AT18" s="85"/>
      <c r="AU18" s="85"/>
      <c r="AV18" s="85"/>
      <c r="AW18" s="85"/>
      <c r="AX18" s="85"/>
      <c r="AY18" s="85"/>
      <c r="AZ18" s="85"/>
      <c r="BA18" s="85"/>
      <c r="BB18" s="85"/>
      <c r="BC18" s="85"/>
      <c r="BD18" s="85"/>
      <c r="BE18" s="85"/>
      <c r="BF18" s="85"/>
      <c r="BG18" s="85"/>
      <c r="BH18" s="85"/>
      <c r="BI18" s="85"/>
      <c r="BJ18" s="85"/>
      <c r="BK18" s="85"/>
      <c r="BL18" s="85"/>
      <c r="BM18" s="85"/>
      <c r="BN18" s="85"/>
      <c r="BO18" s="85"/>
      <c r="BP18" s="85"/>
      <c r="BQ18" s="85"/>
      <c r="BR18" s="85"/>
      <c r="BS18" s="85"/>
      <c r="BT18" s="85"/>
      <c r="BU18" s="85"/>
      <c r="BV18" s="85"/>
      <c r="BW18" s="85"/>
      <c r="BX18" s="85"/>
      <c r="BY18" s="85"/>
      <c r="BZ18" s="85"/>
      <c r="CA18" s="85"/>
      <c r="CB18" s="85"/>
      <c r="CC18" s="85"/>
      <c r="CD18" s="85"/>
      <c r="CE18" s="85"/>
      <c r="CF18" s="85"/>
      <c r="CG18" s="85"/>
      <c r="CH18" s="85"/>
      <c r="CI18" s="85"/>
      <c r="CJ18" s="85"/>
      <c r="CK18" s="85"/>
      <c r="CL18" s="85"/>
      <c r="CM18" s="85"/>
      <c r="CN18" s="85"/>
      <c r="CO18" s="85"/>
      <c r="CP18" s="85"/>
      <c r="CQ18" s="85"/>
      <c r="CR18" s="85"/>
      <c r="CS18" s="85"/>
      <c r="CT18" s="85"/>
      <c r="CU18" s="85"/>
      <c r="CV18" s="85"/>
      <c r="CW18" s="85"/>
      <c r="CX18" s="85"/>
      <c r="CY18" s="85"/>
      <c r="CZ18" s="85"/>
      <c r="DA18" s="85"/>
      <c r="DB18" s="85"/>
      <c r="DC18" s="85"/>
      <c r="DD18" s="85"/>
      <c r="DE18" s="85"/>
      <c r="DF18" s="85"/>
      <c r="DG18" s="85"/>
      <c r="DH18" s="85"/>
      <c r="DI18" s="85"/>
      <c r="DJ18" s="85"/>
      <c r="DK18" s="85"/>
      <c r="DL18" s="85"/>
      <c r="DM18" s="85"/>
      <c r="DN18" s="85"/>
      <c r="DO18" s="85"/>
      <c r="DP18" s="85"/>
      <c r="DQ18" s="85"/>
      <c r="DR18" s="85"/>
      <c r="DS18" s="85"/>
      <c r="DT18" s="85"/>
      <c r="DU18" s="85"/>
      <c r="DV18" s="85"/>
      <c r="DW18" s="85"/>
      <c r="DX18" s="85"/>
      <c r="DY18" s="85"/>
      <c r="DZ18" s="85"/>
      <c r="EA18" s="85"/>
      <c r="EB18" s="85"/>
      <c r="EC18" s="85"/>
      <c r="ED18" s="85"/>
      <c r="EE18" s="85"/>
      <c r="EF18" s="85"/>
      <c r="EG18" s="85"/>
      <c r="EH18" s="85"/>
      <c r="EI18" s="85"/>
      <c r="EJ18" s="85"/>
      <c r="EK18" s="85"/>
      <c r="EL18" s="85"/>
      <c r="EM18" s="85"/>
      <c r="EN18" s="85"/>
      <c r="EO18" s="85"/>
      <c r="EP18" s="85"/>
      <c r="EQ18" s="85"/>
      <c r="ER18" s="85"/>
      <c r="ES18" s="85"/>
      <c r="ET18" s="85"/>
      <c r="EU18" s="85"/>
      <c r="EV18" s="85"/>
      <c r="EW18" s="85"/>
      <c r="EX18" s="85"/>
      <c r="EY18" s="85"/>
      <c r="EZ18" s="85"/>
      <c r="FA18" s="85"/>
      <c r="FB18" s="85"/>
      <c r="FC18" s="85"/>
      <c r="FD18" s="85"/>
      <c r="FE18" s="85"/>
      <c r="FF18" s="85"/>
      <c r="FG18" s="85"/>
      <c r="FH18" s="85"/>
      <c r="FI18" s="85"/>
      <c r="FJ18" s="85"/>
      <c r="FK18" s="85"/>
      <c r="FL18" s="85"/>
      <c r="FM18" s="85"/>
      <c r="FN18" s="85"/>
      <c r="FO18" s="85"/>
      <c r="FP18" s="85"/>
      <c r="FQ18" s="85"/>
      <c r="FR18" s="85"/>
      <c r="FS18" s="85"/>
      <c r="FT18" s="85"/>
      <c r="FU18" s="85"/>
      <c r="FV18" s="85"/>
      <c r="FW18" s="85"/>
      <c r="FX18" s="85"/>
      <c r="FY18" s="85"/>
      <c r="FZ18" s="85"/>
      <c r="GA18" s="85"/>
      <c r="GB18" s="85"/>
      <c r="GC18" s="85"/>
      <c r="GD18" s="85"/>
      <c r="GE18" s="85"/>
      <c r="GF18" s="85"/>
      <c r="GG18" s="85"/>
      <c r="GH18" s="85"/>
      <c r="GI18" s="85"/>
      <c r="GJ18" s="85"/>
      <c r="GK18" s="85"/>
      <c r="GL18" s="85"/>
      <c r="GM18" s="85"/>
      <c r="GN18" s="85"/>
      <c r="GO18" s="85"/>
      <c r="GP18" s="85"/>
      <c r="GQ18" s="85"/>
      <c r="GR18" s="85"/>
      <c r="GS18" s="85"/>
      <c r="GT18" s="85"/>
      <c r="GU18" s="85"/>
      <c r="GV18" s="85"/>
      <c r="GW18" s="85"/>
      <c r="GX18" s="85"/>
      <c r="GY18" s="85"/>
      <c r="GZ18" s="85"/>
      <c r="HA18" s="85"/>
      <c r="HB18" s="85"/>
      <c r="HC18" s="85"/>
      <c r="HD18" s="85"/>
      <c r="HE18" s="85"/>
      <c r="HF18" s="85"/>
      <c r="HG18" s="85"/>
      <c r="HH18" s="85"/>
      <c r="HI18" s="85"/>
      <c r="HJ18" s="85"/>
      <c r="HK18" s="85"/>
      <c r="HL18" s="85"/>
      <c r="HM18" s="85"/>
      <c r="HN18" s="85"/>
      <c r="HO18" s="85"/>
      <c r="HP18" s="85"/>
      <c r="HQ18" s="85"/>
      <c r="HR18" s="85"/>
      <c r="HS18" s="85"/>
      <c r="HT18" s="85"/>
      <c r="HU18" s="85"/>
      <c r="HV18" s="85"/>
      <c r="HW18" s="85"/>
      <c r="HX18" s="85"/>
      <c r="HY18" s="85"/>
      <c r="HZ18" s="85"/>
      <c r="IA18" s="85"/>
      <c r="IB18" s="85"/>
      <c r="IC18" s="85"/>
      <c r="ID18" s="85"/>
      <c r="IE18" s="85"/>
      <c r="IF18" s="85"/>
      <c r="IG18" s="85"/>
      <c r="IH18" s="85"/>
      <c r="II18" s="85"/>
      <c r="IJ18" s="85"/>
      <c r="IK18" s="85"/>
      <c r="IL18" s="85"/>
      <c r="IM18" s="85"/>
      <c r="IN18" s="85"/>
      <c r="IO18" s="85"/>
      <c r="IP18" s="85"/>
      <c r="IQ18" s="85"/>
      <c r="IR18" s="85"/>
      <c r="IS18" s="85"/>
      <c r="IT18" s="85"/>
      <c r="IU18" s="85"/>
    </row>
    <row r="19" spans="1:255" s="169" customFormat="1" ht="141" customHeight="1" x14ac:dyDescent="0.25">
      <c r="A19" s="85"/>
      <c r="B19" s="286" t="s">
        <v>8</v>
      </c>
      <c r="C19" s="226" t="s">
        <v>172</v>
      </c>
      <c r="D19" s="111" t="s">
        <v>369</v>
      </c>
      <c r="E19" s="208" t="s">
        <v>370</v>
      </c>
      <c r="F19" s="281" t="s">
        <v>901</v>
      </c>
      <c r="G19" s="117"/>
      <c r="H19" s="289" t="s">
        <v>67</v>
      </c>
      <c r="I19" s="39" t="s">
        <v>121</v>
      </c>
      <c r="J19" s="39" t="s">
        <v>372</v>
      </c>
      <c r="K19" s="39" t="s">
        <v>373</v>
      </c>
      <c r="L19" s="39" t="s">
        <v>411</v>
      </c>
      <c r="M19" s="39" t="s">
        <v>375</v>
      </c>
      <c r="N19" s="484">
        <v>42736</v>
      </c>
      <c r="O19" s="484">
        <v>44012</v>
      </c>
      <c r="P19" s="494" t="s">
        <v>1072</v>
      </c>
      <c r="Q19" s="39" t="s">
        <v>412</v>
      </c>
      <c r="R19" s="499">
        <v>0.3</v>
      </c>
      <c r="S19" s="503">
        <v>0.5</v>
      </c>
      <c r="T19" s="501">
        <v>0.7</v>
      </c>
      <c r="U19" s="499">
        <v>1</v>
      </c>
      <c r="V19" s="475">
        <v>0.28000000000000003</v>
      </c>
      <c r="W19" s="39"/>
      <c r="X19" s="39"/>
      <c r="Y19" s="39"/>
      <c r="Z19" s="39"/>
      <c r="AA19" s="39"/>
      <c r="AB19" s="39"/>
      <c r="AC19" s="39"/>
      <c r="AD19" s="39" t="s">
        <v>12</v>
      </c>
      <c r="AE19" s="39" t="s">
        <v>25</v>
      </c>
      <c r="AF19" s="39" t="s">
        <v>43</v>
      </c>
      <c r="AG19" s="39">
        <v>1186</v>
      </c>
      <c r="AH19" s="489" t="s">
        <v>378</v>
      </c>
      <c r="AI19" s="155" t="s">
        <v>413</v>
      </c>
      <c r="AJ19" s="498">
        <v>1139732682</v>
      </c>
      <c r="AK19" s="155">
        <v>0.99712338335841455</v>
      </c>
      <c r="AL19" s="80">
        <v>1136454108</v>
      </c>
      <c r="AM19" s="380" t="s">
        <v>902</v>
      </c>
      <c r="AN19" s="461"/>
      <c r="AO19" s="85"/>
      <c r="AP19" s="85"/>
      <c r="AQ19" s="85"/>
      <c r="AR19" s="85"/>
      <c r="AS19" s="85"/>
      <c r="AT19" s="85"/>
      <c r="AU19" s="85"/>
      <c r="AV19" s="85"/>
      <c r="AW19" s="85"/>
      <c r="AX19" s="85"/>
      <c r="AY19" s="85"/>
      <c r="AZ19" s="85"/>
      <c r="BA19" s="85"/>
      <c r="BB19" s="85"/>
      <c r="BC19" s="85"/>
      <c r="BD19" s="85"/>
      <c r="BE19" s="85"/>
      <c r="BF19" s="85"/>
      <c r="BG19" s="85"/>
      <c r="BH19" s="85"/>
      <c r="BI19" s="85"/>
      <c r="BJ19" s="85"/>
      <c r="BK19" s="85"/>
      <c r="BL19" s="85"/>
      <c r="BM19" s="85"/>
      <c r="BN19" s="85"/>
      <c r="BO19" s="85"/>
      <c r="BP19" s="85"/>
      <c r="BQ19" s="85"/>
      <c r="BR19" s="85"/>
      <c r="BS19" s="85"/>
      <c r="BT19" s="85"/>
      <c r="BU19" s="85"/>
      <c r="BV19" s="85"/>
      <c r="BW19" s="85"/>
      <c r="BX19" s="85"/>
      <c r="BY19" s="85"/>
      <c r="BZ19" s="85"/>
      <c r="CA19" s="85"/>
      <c r="CB19" s="85"/>
      <c r="CC19" s="85"/>
      <c r="CD19" s="85"/>
      <c r="CE19" s="85"/>
      <c r="CF19" s="85"/>
      <c r="CG19" s="85"/>
      <c r="CH19" s="85"/>
      <c r="CI19" s="85"/>
      <c r="CJ19" s="85"/>
      <c r="CK19" s="85"/>
      <c r="CL19" s="85"/>
      <c r="CM19" s="85"/>
      <c r="CN19" s="85"/>
      <c r="CO19" s="85"/>
      <c r="CP19" s="85"/>
      <c r="CQ19" s="85"/>
      <c r="CR19" s="85"/>
      <c r="CS19" s="85"/>
      <c r="CT19" s="85"/>
      <c r="CU19" s="85"/>
      <c r="CV19" s="85"/>
      <c r="CW19" s="85"/>
      <c r="CX19" s="85"/>
      <c r="CY19" s="85"/>
      <c r="CZ19" s="85"/>
      <c r="DA19" s="85"/>
      <c r="DB19" s="85"/>
      <c r="DC19" s="85"/>
      <c r="DD19" s="85"/>
      <c r="DE19" s="85"/>
      <c r="DF19" s="85"/>
      <c r="DG19" s="85"/>
      <c r="DH19" s="85"/>
      <c r="DI19" s="85"/>
      <c r="DJ19" s="85"/>
      <c r="DK19" s="85"/>
      <c r="DL19" s="85"/>
      <c r="DM19" s="85"/>
      <c r="DN19" s="85"/>
      <c r="DO19" s="85"/>
      <c r="DP19" s="85"/>
      <c r="DQ19" s="85"/>
      <c r="DR19" s="85"/>
      <c r="DS19" s="85"/>
      <c r="DT19" s="85"/>
      <c r="DU19" s="85"/>
      <c r="DV19" s="85"/>
      <c r="DW19" s="85"/>
      <c r="DX19" s="85"/>
      <c r="DY19" s="85"/>
      <c r="DZ19" s="85"/>
      <c r="EA19" s="85"/>
      <c r="EB19" s="85"/>
      <c r="EC19" s="85"/>
      <c r="ED19" s="85"/>
      <c r="EE19" s="85"/>
      <c r="EF19" s="85"/>
      <c r="EG19" s="85"/>
      <c r="EH19" s="85"/>
      <c r="EI19" s="85"/>
      <c r="EJ19" s="85"/>
      <c r="EK19" s="85"/>
      <c r="EL19" s="85"/>
      <c r="EM19" s="85"/>
      <c r="EN19" s="85"/>
      <c r="EO19" s="85"/>
      <c r="EP19" s="85"/>
      <c r="EQ19" s="85"/>
      <c r="ER19" s="85"/>
      <c r="ES19" s="85"/>
      <c r="ET19" s="85"/>
      <c r="EU19" s="85"/>
      <c r="EV19" s="85"/>
      <c r="EW19" s="85"/>
      <c r="EX19" s="85"/>
      <c r="EY19" s="85"/>
      <c r="EZ19" s="85"/>
      <c r="FA19" s="85"/>
      <c r="FB19" s="85"/>
      <c r="FC19" s="85"/>
      <c r="FD19" s="85"/>
      <c r="FE19" s="85"/>
      <c r="FF19" s="85"/>
      <c r="FG19" s="85"/>
      <c r="FH19" s="85"/>
      <c r="FI19" s="85"/>
      <c r="FJ19" s="85"/>
      <c r="FK19" s="85"/>
      <c r="FL19" s="85"/>
      <c r="FM19" s="85"/>
      <c r="FN19" s="85"/>
      <c r="FO19" s="85"/>
      <c r="FP19" s="85"/>
      <c r="FQ19" s="85"/>
      <c r="FR19" s="85"/>
      <c r="FS19" s="85"/>
      <c r="FT19" s="85"/>
      <c r="FU19" s="85"/>
      <c r="FV19" s="85"/>
      <c r="FW19" s="85"/>
      <c r="FX19" s="85"/>
      <c r="FY19" s="85"/>
      <c r="FZ19" s="85"/>
      <c r="GA19" s="85"/>
      <c r="GB19" s="85"/>
      <c r="GC19" s="85"/>
      <c r="GD19" s="85"/>
      <c r="GE19" s="85"/>
      <c r="GF19" s="85"/>
      <c r="GG19" s="85"/>
      <c r="GH19" s="85"/>
      <c r="GI19" s="85"/>
      <c r="GJ19" s="85"/>
      <c r="GK19" s="85"/>
      <c r="GL19" s="85"/>
      <c r="GM19" s="85"/>
      <c r="GN19" s="85"/>
      <c r="GO19" s="85"/>
      <c r="GP19" s="85"/>
      <c r="GQ19" s="85"/>
      <c r="GR19" s="85"/>
      <c r="GS19" s="85"/>
      <c r="GT19" s="85"/>
      <c r="GU19" s="85"/>
      <c r="GV19" s="85"/>
      <c r="GW19" s="85"/>
      <c r="GX19" s="85"/>
      <c r="GY19" s="85"/>
      <c r="GZ19" s="85"/>
      <c r="HA19" s="85"/>
      <c r="HB19" s="85"/>
      <c r="HC19" s="85"/>
      <c r="HD19" s="85"/>
      <c r="HE19" s="85"/>
      <c r="HF19" s="85"/>
      <c r="HG19" s="85"/>
      <c r="HH19" s="85"/>
      <c r="HI19" s="85"/>
      <c r="HJ19" s="85"/>
      <c r="HK19" s="85"/>
      <c r="HL19" s="85"/>
      <c r="HM19" s="85"/>
      <c r="HN19" s="85"/>
      <c r="HO19" s="85"/>
      <c r="HP19" s="85"/>
      <c r="HQ19" s="85"/>
      <c r="HR19" s="85"/>
      <c r="HS19" s="85"/>
      <c r="HT19" s="85"/>
      <c r="HU19" s="85"/>
      <c r="HV19" s="85"/>
      <c r="HW19" s="85"/>
      <c r="HX19" s="85"/>
      <c r="HY19" s="85"/>
      <c r="HZ19" s="85"/>
      <c r="IA19" s="85"/>
      <c r="IB19" s="85"/>
      <c r="IC19" s="85"/>
      <c r="ID19" s="85"/>
      <c r="IE19" s="85"/>
      <c r="IF19" s="85"/>
      <c r="IG19" s="85"/>
      <c r="IH19" s="85"/>
      <c r="II19" s="85"/>
      <c r="IJ19" s="85"/>
      <c r="IK19" s="85"/>
      <c r="IL19" s="85"/>
      <c r="IM19" s="85"/>
      <c r="IN19" s="85"/>
      <c r="IO19" s="85"/>
      <c r="IP19" s="85"/>
      <c r="IQ19" s="85"/>
      <c r="IR19" s="85"/>
      <c r="IS19" s="85"/>
      <c r="IT19" s="85"/>
      <c r="IU19" s="85"/>
    </row>
    <row r="20" spans="1:255" s="493" customFormat="1" ht="141" customHeight="1" x14ac:dyDescent="0.25">
      <c r="A20" s="486">
        <v>10</v>
      </c>
      <c r="B20" s="281" t="s">
        <v>8</v>
      </c>
      <c r="C20" s="228" t="s">
        <v>172</v>
      </c>
      <c r="D20" s="113" t="s">
        <v>369</v>
      </c>
      <c r="E20" s="211" t="s">
        <v>370</v>
      </c>
      <c r="F20" s="281" t="s">
        <v>1091</v>
      </c>
      <c r="G20" s="117"/>
      <c r="H20" s="289" t="s">
        <v>67</v>
      </c>
      <c r="I20" s="39" t="s">
        <v>121</v>
      </c>
      <c r="J20" s="39" t="s">
        <v>372</v>
      </c>
      <c r="K20" s="39" t="s">
        <v>373</v>
      </c>
      <c r="L20" s="39" t="s">
        <v>414</v>
      </c>
      <c r="M20" s="39" t="s">
        <v>375</v>
      </c>
      <c r="N20" s="484">
        <v>42736</v>
      </c>
      <c r="O20" s="484">
        <v>44012</v>
      </c>
      <c r="P20" s="494" t="s">
        <v>415</v>
      </c>
      <c r="Q20" s="39" t="s">
        <v>416</v>
      </c>
      <c r="R20" s="504">
        <v>0.3</v>
      </c>
      <c r="S20" s="504">
        <v>0.5</v>
      </c>
      <c r="T20" s="504">
        <v>0.7</v>
      </c>
      <c r="U20" s="504">
        <v>1</v>
      </c>
      <c r="V20" s="39">
        <v>0.28000000000000003</v>
      </c>
      <c r="W20" s="39"/>
      <c r="X20" s="39"/>
      <c r="Y20" s="39"/>
      <c r="Z20" s="39"/>
      <c r="AA20" s="39"/>
      <c r="AB20" s="39"/>
      <c r="AC20" s="505"/>
      <c r="AD20" s="39" t="s">
        <v>12</v>
      </c>
      <c r="AE20" s="39" t="s">
        <v>25</v>
      </c>
      <c r="AF20" s="39" t="s">
        <v>43</v>
      </c>
      <c r="AG20" s="39">
        <v>1186</v>
      </c>
      <c r="AH20" s="39" t="s">
        <v>378</v>
      </c>
      <c r="AI20" s="489" t="s">
        <v>417</v>
      </c>
      <c r="AJ20" s="506">
        <v>2316624468</v>
      </c>
      <c r="AK20" s="39">
        <v>0.99893464476694804</v>
      </c>
      <c r="AL20" s="39">
        <v>2314156440</v>
      </c>
      <c r="AM20" s="380" t="s">
        <v>1093</v>
      </c>
      <c r="AN20" s="507"/>
      <c r="AO20" s="492"/>
      <c r="AP20" s="492"/>
      <c r="AQ20" s="492"/>
      <c r="AR20" s="492"/>
      <c r="AS20" s="492"/>
      <c r="AT20" s="492"/>
      <c r="AU20" s="492"/>
      <c r="AV20" s="492"/>
      <c r="AW20" s="492"/>
      <c r="AX20" s="492"/>
      <c r="AY20" s="492"/>
      <c r="AZ20" s="492"/>
      <c r="BA20" s="492"/>
      <c r="BB20" s="492"/>
      <c r="BC20" s="492"/>
      <c r="BD20" s="492"/>
      <c r="BE20" s="492"/>
      <c r="BF20" s="492"/>
      <c r="BG20" s="492"/>
      <c r="BH20" s="492"/>
      <c r="BI20" s="492"/>
      <c r="BJ20" s="492"/>
      <c r="BK20" s="492"/>
      <c r="BL20" s="492"/>
      <c r="BM20" s="492"/>
      <c r="BN20" s="492"/>
      <c r="BO20" s="492"/>
      <c r="BP20" s="492"/>
      <c r="BQ20" s="492"/>
      <c r="BR20" s="492"/>
      <c r="BS20" s="492"/>
      <c r="BT20" s="492"/>
      <c r="BU20" s="492"/>
      <c r="BV20" s="492"/>
      <c r="BW20" s="492"/>
      <c r="BX20" s="492"/>
      <c r="BY20" s="492"/>
      <c r="BZ20" s="492"/>
      <c r="CA20" s="492"/>
      <c r="CB20" s="492"/>
      <c r="CC20" s="492"/>
      <c r="CD20" s="492"/>
      <c r="CE20" s="492"/>
      <c r="CF20" s="492"/>
      <c r="CG20" s="492"/>
      <c r="CH20" s="492"/>
      <c r="CI20" s="492"/>
      <c r="CJ20" s="492"/>
      <c r="CK20" s="492"/>
      <c r="CL20" s="492"/>
      <c r="CM20" s="492"/>
      <c r="CN20" s="492"/>
      <c r="CO20" s="492"/>
      <c r="CP20" s="492"/>
      <c r="CQ20" s="492"/>
      <c r="CR20" s="492"/>
      <c r="CS20" s="492"/>
      <c r="CT20" s="492"/>
      <c r="CU20" s="492"/>
      <c r="CV20" s="492"/>
      <c r="CW20" s="492"/>
      <c r="CX20" s="492"/>
      <c r="CY20" s="492"/>
      <c r="CZ20" s="492"/>
      <c r="DA20" s="492"/>
      <c r="DB20" s="492"/>
      <c r="DC20" s="492"/>
      <c r="DD20" s="492"/>
      <c r="DE20" s="492"/>
      <c r="DF20" s="492"/>
      <c r="DG20" s="492"/>
      <c r="DH20" s="492"/>
      <c r="DI20" s="492"/>
      <c r="DJ20" s="492"/>
      <c r="DK20" s="492"/>
      <c r="DL20" s="492"/>
      <c r="DM20" s="492"/>
      <c r="DN20" s="492"/>
      <c r="DO20" s="492"/>
      <c r="DP20" s="492"/>
      <c r="DQ20" s="492"/>
      <c r="DR20" s="492"/>
      <c r="DS20" s="492"/>
      <c r="DT20" s="492"/>
      <c r="DU20" s="492"/>
      <c r="DV20" s="492"/>
      <c r="DW20" s="492"/>
      <c r="DX20" s="492"/>
      <c r="DY20" s="492"/>
      <c r="DZ20" s="492"/>
      <c r="EA20" s="492"/>
      <c r="EB20" s="492"/>
      <c r="EC20" s="492"/>
      <c r="ED20" s="492"/>
      <c r="EE20" s="492"/>
      <c r="EF20" s="492"/>
      <c r="EG20" s="492"/>
      <c r="EH20" s="492"/>
      <c r="EI20" s="492"/>
      <c r="EJ20" s="492"/>
      <c r="EK20" s="492"/>
      <c r="EL20" s="492"/>
      <c r="EM20" s="492"/>
      <c r="EN20" s="492"/>
      <c r="EO20" s="492"/>
      <c r="EP20" s="492"/>
      <c r="EQ20" s="492"/>
      <c r="ER20" s="492"/>
      <c r="ES20" s="492"/>
      <c r="ET20" s="492"/>
      <c r="EU20" s="492"/>
      <c r="EV20" s="492"/>
      <c r="EW20" s="492"/>
      <c r="EX20" s="492"/>
      <c r="EY20" s="492"/>
      <c r="EZ20" s="492"/>
      <c r="FA20" s="492"/>
      <c r="FB20" s="492"/>
      <c r="FC20" s="492"/>
      <c r="FD20" s="492"/>
      <c r="FE20" s="492"/>
      <c r="FF20" s="492"/>
      <c r="FG20" s="492"/>
      <c r="FH20" s="492"/>
      <c r="FI20" s="492"/>
      <c r="FJ20" s="492"/>
      <c r="FK20" s="492"/>
      <c r="FL20" s="492"/>
      <c r="FM20" s="492"/>
      <c r="FN20" s="492"/>
      <c r="FO20" s="492"/>
      <c r="FP20" s="492"/>
      <c r="FQ20" s="492"/>
      <c r="FR20" s="492"/>
      <c r="FS20" s="492"/>
      <c r="FT20" s="492"/>
      <c r="FU20" s="492"/>
      <c r="FV20" s="492"/>
      <c r="FW20" s="492"/>
      <c r="FX20" s="492"/>
      <c r="FY20" s="492"/>
      <c r="FZ20" s="492"/>
      <c r="GA20" s="492"/>
      <c r="GB20" s="492"/>
      <c r="GC20" s="492"/>
      <c r="GD20" s="492"/>
      <c r="GE20" s="492"/>
      <c r="GF20" s="492"/>
      <c r="GG20" s="492"/>
      <c r="GH20" s="492"/>
      <c r="GI20" s="492"/>
      <c r="GJ20" s="492"/>
      <c r="GK20" s="492"/>
      <c r="GL20" s="492"/>
      <c r="GM20" s="492"/>
      <c r="GN20" s="492"/>
      <c r="GO20" s="492"/>
      <c r="GP20" s="492"/>
      <c r="GQ20" s="492"/>
      <c r="GR20" s="492"/>
      <c r="GS20" s="492"/>
      <c r="GT20" s="492"/>
      <c r="GU20" s="492"/>
      <c r="GV20" s="492"/>
      <c r="GW20" s="492"/>
      <c r="GX20" s="492"/>
      <c r="GY20" s="492"/>
      <c r="GZ20" s="492"/>
      <c r="HA20" s="492"/>
      <c r="HB20" s="492"/>
      <c r="HC20" s="492"/>
      <c r="HD20" s="492"/>
      <c r="HE20" s="492"/>
      <c r="HF20" s="492"/>
      <c r="HG20" s="492"/>
      <c r="HH20" s="492"/>
      <c r="HI20" s="492"/>
      <c r="HJ20" s="492"/>
      <c r="HK20" s="492"/>
      <c r="HL20" s="492"/>
      <c r="HM20" s="492"/>
      <c r="HN20" s="492"/>
      <c r="HO20" s="492"/>
      <c r="HP20" s="492"/>
      <c r="HQ20" s="492"/>
      <c r="HR20" s="492"/>
      <c r="HS20" s="492"/>
      <c r="HT20" s="492"/>
      <c r="HU20" s="492"/>
      <c r="HV20" s="492"/>
      <c r="HW20" s="492"/>
      <c r="HX20" s="492"/>
      <c r="HY20" s="492"/>
      <c r="HZ20" s="492"/>
      <c r="IA20" s="492"/>
      <c r="IB20" s="492"/>
      <c r="IC20" s="492"/>
      <c r="ID20" s="492"/>
      <c r="IE20" s="492"/>
      <c r="IF20" s="492"/>
      <c r="IG20" s="492"/>
      <c r="IH20" s="492"/>
      <c r="II20" s="492"/>
      <c r="IJ20" s="492"/>
      <c r="IK20" s="492"/>
      <c r="IL20" s="492"/>
      <c r="IM20" s="492"/>
      <c r="IN20" s="492"/>
      <c r="IO20" s="492"/>
      <c r="IP20" s="492"/>
      <c r="IQ20" s="492"/>
      <c r="IR20" s="492"/>
      <c r="IS20" s="492"/>
      <c r="IT20" s="492"/>
      <c r="IU20" s="492"/>
    </row>
    <row r="21" spans="1:255" s="169" customFormat="1" ht="141" customHeight="1" x14ac:dyDescent="0.25">
      <c r="A21" s="88"/>
      <c r="B21" s="286" t="s">
        <v>8</v>
      </c>
      <c r="C21" s="226" t="s">
        <v>172</v>
      </c>
      <c r="D21" s="111" t="s">
        <v>369</v>
      </c>
      <c r="E21" s="208" t="s">
        <v>370</v>
      </c>
      <c r="F21" s="281" t="s">
        <v>418</v>
      </c>
      <c r="G21" s="117"/>
      <c r="H21" s="289" t="s">
        <v>67</v>
      </c>
      <c r="I21" s="39" t="s">
        <v>121</v>
      </c>
      <c r="J21" s="39" t="s">
        <v>372</v>
      </c>
      <c r="K21" s="39" t="s">
        <v>373</v>
      </c>
      <c r="L21" s="39" t="s">
        <v>419</v>
      </c>
      <c r="M21" s="39" t="s">
        <v>375</v>
      </c>
      <c r="N21" s="484">
        <v>42736</v>
      </c>
      <c r="O21" s="484">
        <v>44012</v>
      </c>
      <c r="P21" s="39" t="s">
        <v>420</v>
      </c>
      <c r="Q21" s="39" t="s">
        <v>421</v>
      </c>
      <c r="R21" s="499">
        <v>0.3</v>
      </c>
      <c r="S21" s="499">
        <v>0.5</v>
      </c>
      <c r="T21" s="499">
        <v>0.75</v>
      </c>
      <c r="U21" s="499">
        <v>1</v>
      </c>
      <c r="V21" s="475">
        <v>0.27</v>
      </c>
      <c r="W21" s="39"/>
      <c r="X21" s="39"/>
      <c r="Y21" s="39"/>
      <c r="Z21" s="39"/>
      <c r="AA21" s="39"/>
      <c r="AB21" s="39"/>
      <c r="AC21" s="39" t="s">
        <v>12</v>
      </c>
      <c r="AD21" s="39" t="s">
        <v>25</v>
      </c>
      <c r="AE21" s="39" t="s">
        <v>43</v>
      </c>
      <c r="AF21" s="39">
        <v>1186</v>
      </c>
      <c r="AG21" s="39" t="s">
        <v>378</v>
      </c>
      <c r="AH21" s="489" t="s">
        <v>422</v>
      </c>
      <c r="AI21" s="500">
        <v>2611303389</v>
      </c>
      <c r="AJ21" s="498">
        <f t="shared" ref="AJ21" si="5">+AK21/AI21</f>
        <v>0.99905392915644853</v>
      </c>
      <c r="AK21" s="155">
        <v>2608832911</v>
      </c>
      <c r="AL21" s="80" t="s">
        <v>903</v>
      </c>
      <c r="AM21" s="380" t="s">
        <v>894</v>
      </c>
      <c r="AN21" s="180"/>
      <c r="AO21" s="85"/>
      <c r="AP21" s="85"/>
      <c r="AQ21" s="85"/>
      <c r="AR21" s="85"/>
      <c r="AS21" s="85"/>
      <c r="AT21" s="85"/>
      <c r="AU21" s="85"/>
      <c r="AV21" s="85"/>
      <c r="AW21" s="85"/>
      <c r="AX21" s="85"/>
      <c r="AY21" s="85"/>
      <c r="AZ21" s="85"/>
      <c r="BA21" s="85"/>
      <c r="BB21" s="85"/>
      <c r="BC21" s="85"/>
      <c r="BD21" s="85"/>
      <c r="BE21" s="85"/>
      <c r="BF21" s="85"/>
      <c r="BG21" s="85"/>
      <c r="BH21" s="85"/>
      <c r="BI21" s="85"/>
      <c r="BJ21" s="85"/>
      <c r="BK21" s="85"/>
      <c r="BL21" s="85"/>
      <c r="BM21" s="85"/>
      <c r="BN21" s="85"/>
      <c r="BO21" s="85"/>
      <c r="BP21" s="85"/>
      <c r="BQ21" s="85"/>
      <c r="BR21" s="85"/>
      <c r="BS21" s="85"/>
      <c r="BT21" s="85"/>
      <c r="BU21" s="85"/>
      <c r="BV21" s="85"/>
      <c r="BW21" s="85"/>
      <c r="BX21" s="85"/>
      <c r="BY21" s="85"/>
      <c r="BZ21" s="85"/>
      <c r="CA21" s="85"/>
      <c r="CB21" s="85"/>
      <c r="CC21" s="85"/>
      <c r="CD21" s="85"/>
      <c r="CE21" s="85"/>
      <c r="CF21" s="85"/>
      <c r="CG21" s="85"/>
      <c r="CH21" s="85"/>
      <c r="CI21" s="85"/>
      <c r="CJ21" s="85"/>
      <c r="CK21" s="85"/>
      <c r="CL21" s="85"/>
      <c r="CM21" s="85"/>
      <c r="CN21" s="85"/>
      <c r="CO21" s="85"/>
      <c r="CP21" s="85"/>
      <c r="CQ21" s="85"/>
      <c r="CR21" s="85"/>
      <c r="CS21" s="85"/>
      <c r="CT21" s="85"/>
      <c r="CU21" s="85"/>
      <c r="CV21" s="85"/>
      <c r="CW21" s="85"/>
      <c r="CX21" s="85"/>
      <c r="CY21" s="85"/>
      <c r="CZ21" s="85"/>
      <c r="DA21" s="85"/>
      <c r="DB21" s="85"/>
      <c r="DC21" s="85"/>
      <c r="DD21" s="85"/>
      <c r="DE21" s="85"/>
      <c r="DF21" s="85"/>
      <c r="DG21" s="85"/>
      <c r="DH21" s="85"/>
      <c r="DI21" s="85"/>
      <c r="DJ21" s="85"/>
      <c r="DK21" s="85"/>
      <c r="DL21" s="85"/>
      <c r="DM21" s="85"/>
      <c r="DN21" s="85"/>
      <c r="DO21" s="85"/>
      <c r="DP21" s="85"/>
      <c r="DQ21" s="85"/>
      <c r="DR21" s="85"/>
      <c r="DS21" s="85"/>
      <c r="DT21" s="85"/>
      <c r="DU21" s="85"/>
      <c r="DV21" s="85"/>
      <c r="DW21" s="85"/>
      <c r="DX21" s="85"/>
      <c r="DY21" s="85"/>
      <c r="DZ21" s="85"/>
      <c r="EA21" s="85"/>
      <c r="EB21" s="85"/>
      <c r="EC21" s="85"/>
      <c r="ED21" s="85"/>
      <c r="EE21" s="85"/>
      <c r="EF21" s="85"/>
      <c r="EG21" s="85"/>
      <c r="EH21" s="85"/>
      <c r="EI21" s="85"/>
      <c r="EJ21" s="85"/>
      <c r="EK21" s="85"/>
      <c r="EL21" s="85"/>
      <c r="EM21" s="85"/>
      <c r="EN21" s="85"/>
      <c r="EO21" s="85"/>
      <c r="EP21" s="85"/>
      <c r="EQ21" s="85"/>
      <c r="ER21" s="85"/>
      <c r="ES21" s="85"/>
      <c r="ET21" s="85"/>
      <c r="EU21" s="85"/>
      <c r="EV21" s="85"/>
      <c r="EW21" s="85"/>
      <c r="EX21" s="85"/>
      <c r="EY21" s="85"/>
      <c r="EZ21" s="85"/>
      <c r="FA21" s="85"/>
      <c r="FB21" s="85"/>
      <c r="FC21" s="85"/>
      <c r="FD21" s="85"/>
      <c r="FE21" s="85"/>
      <c r="FF21" s="85"/>
      <c r="FG21" s="85"/>
      <c r="FH21" s="85"/>
      <c r="FI21" s="85"/>
      <c r="FJ21" s="85"/>
      <c r="FK21" s="85"/>
      <c r="FL21" s="85"/>
      <c r="FM21" s="85"/>
      <c r="FN21" s="85"/>
      <c r="FO21" s="85"/>
      <c r="FP21" s="85"/>
      <c r="FQ21" s="85"/>
      <c r="FR21" s="85"/>
      <c r="FS21" s="85"/>
      <c r="FT21" s="85"/>
      <c r="FU21" s="85"/>
      <c r="FV21" s="85"/>
      <c r="FW21" s="85"/>
      <c r="FX21" s="85"/>
      <c r="FY21" s="85"/>
      <c r="FZ21" s="85"/>
      <c r="GA21" s="85"/>
      <c r="GB21" s="85"/>
      <c r="GC21" s="85"/>
      <c r="GD21" s="85"/>
      <c r="GE21" s="85"/>
      <c r="GF21" s="85"/>
      <c r="GG21" s="85"/>
      <c r="GH21" s="85"/>
      <c r="GI21" s="85"/>
      <c r="GJ21" s="85"/>
      <c r="GK21" s="85"/>
      <c r="GL21" s="85"/>
      <c r="GM21" s="85"/>
      <c r="GN21" s="85"/>
      <c r="GO21" s="85"/>
      <c r="GP21" s="85"/>
      <c r="GQ21" s="85"/>
      <c r="GR21" s="85"/>
      <c r="GS21" s="85"/>
      <c r="GT21" s="85"/>
      <c r="GU21" s="85"/>
      <c r="GV21" s="85"/>
      <c r="GW21" s="85"/>
      <c r="GX21" s="85"/>
      <c r="GY21" s="85"/>
      <c r="GZ21" s="85"/>
      <c r="HA21" s="85"/>
      <c r="HB21" s="85"/>
      <c r="HC21" s="85"/>
      <c r="HD21" s="85"/>
      <c r="HE21" s="85"/>
      <c r="HF21" s="85"/>
      <c r="HG21" s="85"/>
      <c r="HH21" s="85"/>
      <c r="HI21" s="85"/>
      <c r="HJ21" s="85"/>
      <c r="HK21" s="85"/>
      <c r="HL21" s="85"/>
      <c r="HM21" s="85"/>
      <c r="HN21" s="85"/>
      <c r="HO21" s="85"/>
      <c r="HP21" s="85"/>
      <c r="HQ21" s="85"/>
      <c r="HR21" s="85"/>
      <c r="HS21" s="85"/>
      <c r="HT21" s="85"/>
      <c r="HU21" s="85"/>
      <c r="HV21" s="85"/>
      <c r="HW21" s="85"/>
      <c r="HX21" s="85"/>
      <c r="HY21" s="85"/>
      <c r="HZ21" s="85"/>
      <c r="IA21" s="85"/>
      <c r="IB21" s="85"/>
      <c r="IC21" s="85"/>
      <c r="ID21" s="85"/>
      <c r="IE21" s="85"/>
      <c r="IF21" s="85"/>
      <c r="IG21" s="85"/>
      <c r="IH21" s="85"/>
      <c r="II21" s="85"/>
      <c r="IJ21" s="85"/>
      <c r="IK21" s="85"/>
      <c r="IL21" s="85"/>
      <c r="IM21" s="85"/>
      <c r="IN21" s="85"/>
      <c r="IO21" s="85"/>
      <c r="IP21" s="85"/>
      <c r="IQ21" s="85"/>
      <c r="IR21" s="85"/>
      <c r="IS21" s="85"/>
      <c r="IT21" s="85"/>
      <c r="IU21" s="85"/>
    </row>
    <row r="22" spans="1:255" s="169" customFormat="1" ht="141" customHeight="1" x14ac:dyDescent="0.25">
      <c r="A22" s="85"/>
      <c r="B22" s="286" t="s">
        <v>8</v>
      </c>
      <c r="C22" s="226" t="s">
        <v>172</v>
      </c>
      <c r="D22" s="111" t="s">
        <v>369</v>
      </c>
      <c r="E22" s="208" t="s">
        <v>370</v>
      </c>
      <c r="F22" s="281" t="s">
        <v>423</v>
      </c>
      <c r="G22" s="117"/>
      <c r="H22" s="289" t="s">
        <v>67</v>
      </c>
      <c r="I22" s="39" t="s">
        <v>121</v>
      </c>
      <c r="J22" s="39" t="s">
        <v>372</v>
      </c>
      <c r="K22" s="39" t="s">
        <v>373</v>
      </c>
      <c r="L22" s="39" t="s">
        <v>424</v>
      </c>
      <c r="M22" s="39" t="s">
        <v>375</v>
      </c>
      <c r="N22" s="484">
        <v>42736</v>
      </c>
      <c r="O22" s="484">
        <v>44012</v>
      </c>
      <c r="P22" s="494" t="s">
        <v>425</v>
      </c>
      <c r="Q22" s="39" t="s">
        <v>1073</v>
      </c>
      <c r="R22" s="499">
        <v>0.3</v>
      </c>
      <c r="S22" s="503">
        <v>0.5</v>
      </c>
      <c r="T22" s="501">
        <v>0.7</v>
      </c>
      <c r="U22" s="499">
        <v>1</v>
      </c>
      <c r="V22" s="475">
        <v>0.28000000000000003</v>
      </c>
      <c r="W22" s="39"/>
      <c r="X22" s="39"/>
      <c r="Y22" s="39"/>
      <c r="Z22" s="39"/>
      <c r="AA22" s="39"/>
      <c r="AB22" s="39"/>
      <c r="AC22" s="39" t="s">
        <v>12</v>
      </c>
      <c r="AD22" s="39" t="s">
        <v>25</v>
      </c>
      <c r="AE22" s="39" t="s">
        <v>43</v>
      </c>
      <c r="AF22" s="39">
        <v>1186</v>
      </c>
      <c r="AG22" s="39" t="s">
        <v>378</v>
      </c>
      <c r="AH22" s="489" t="s">
        <v>426</v>
      </c>
      <c r="AI22" s="500">
        <v>3099435285</v>
      </c>
      <c r="AJ22" s="498">
        <f t="shared" ref="AJ22" si="6">+AK22/AI22</f>
        <v>0.84212400259875086</v>
      </c>
      <c r="AK22" s="155">
        <v>2610108848</v>
      </c>
      <c r="AL22" s="80" t="s">
        <v>904</v>
      </c>
      <c r="AM22" s="380" t="s">
        <v>894</v>
      </c>
      <c r="AN22" s="184"/>
      <c r="AO22" s="85"/>
      <c r="AP22" s="85"/>
      <c r="AQ22" s="85"/>
      <c r="AR22" s="85"/>
      <c r="AS22" s="85"/>
      <c r="AT22" s="85"/>
      <c r="AU22" s="85"/>
      <c r="AV22" s="85"/>
      <c r="AW22" s="85"/>
      <c r="AX22" s="85"/>
      <c r="AY22" s="85"/>
      <c r="AZ22" s="85"/>
      <c r="BA22" s="85"/>
      <c r="BB22" s="85"/>
      <c r="BC22" s="85"/>
      <c r="BD22" s="85"/>
      <c r="BE22" s="85"/>
      <c r="BF22" s="85"/>
      <c r="BG22" s="85"/>
      <c r="BH22" s="85"/>
      <c r="BI22" s="85"/>
      <c r="BJ22" s="85"/>
      <c r="BK22" s="85"/>
      <c r="BL22" s="85"/>
      <c r="BM22" s="85"/>
      <c r="BN22" s="85"/>
      <c r="BO22" s="85"/>
      <c r="BP22" s="85"/>
      <c r="BQ22" s="85"/>
      <c r="BR22" s="85"/>
      <c r="BS22" s="85"/>
      <c r="BT22" s="85"/>
      <c r="BU22" s="85"/>
      <c r="BV22" s="85"/>
      <c r="BW22" s="85"/>
      <c r="BX22" s="85"/>
      <c r="BY22" s="85"/>
      <c r="BZ22" s="85"/>
      <c r="CA22" s="85"/>
      <c r="CB22" s="85"/>
      <c r="CC22" s="85"/>
      <c r="CD22" s="85"/>
      <c r="CE22" s="85"/>
      <c r="CF22" s="85"/>
      <c r="CG22" s="85"/>
      <c r="CH22" s="85"/>
      <c r="CI22" s="85"/>
      <c r="CJ22" s="85"/>
      <c r="CK22" s="85"/>
      <c r="CL22" s="85"/>
      <c r="CM22" s="85"/>
      <c r="CN22" s="85"/>
      <c r="CO22" s="85"/>
      <c r="CP22" s="85"/>
      <c r="CQ22" s="85"/>
      <c r="CR22" s="85"/>
      <c r="CS22" s="85"/>
      <c r="CT22" s="85"/>
      <c r="CU22" s="85"/>
      <c r="CV22" s="85"/>
      <c r="CW22" s="85"/>
      <c r="CX22" s="85"/>
      <c r="CY22" s="85"/>
      <c r="CZ22" s="85"/>
      <c r="DA22" s="85"/>
      <c r="DB22" s="85"/>
      <c r="DC22" s="85"/>
      <c r="DD22" s="85"/>
      <c r="DE22" s="85"/>
      <c r="DF22" s="85"/>
      <c r="DG22" s="85"/>
      <c r="DH22" s="85"/>
      <c r="DI22" s="85"/>
      <c r="DJ22" s="85"/>
      <c r="DK22" s="85"/>
      <c r="DL22" s="85"/>
      <c r="DM22" s="85"/>
      <c r="DN22" s="85"/>
      <c r="DO22" s="85"/>
      <c r="DP22" s="85"/>
      <c r="DQ22" s="85"/>
      <c r="DR22" s="85"/>
      <c r="DS22" s="85"/>
      <c r="DT22" s="85"/>
      <c r="DU22" s="85"/>
      <c r="DV22" s="85"/>
      <c r="DW22" s="85"/>
      <c r="DX22" s="85"/>
      <c r="DY22" s="85"/>
      <c r="DZ22" s="85"/>
      <c r="EA22" s="85"/>
      <c r="EB22" s="85"/>
      <c r="EC22" s="85"/>
      <c r="ED22" s="85"/>
      <c r="EE22" s="85"/>
      <c r="EF22" s="85"/>
      <c r="EG22" s="85"/>
      <c r="EH22" s="85"/>
      <c r="EI22" s="85"/>
      <c r="EJ22" s="85"/>
      <c r="EK22" s="85"/>
      <c r="EL22" s="85"/>
      <c r="EM22" s="85"/>
      <c r="EN22" s="85"/>
      <c r="EO22" s="85"/>
      <c r="EP22" s="85"/>
      <c r="EQ22" s="85"/>
      <c r="ER22" s="85"/>
      <c r="ES22" s="85"/>
      <c r="ET22" s="85"/>
      <c r="EU22" s="85"/>
      <c r="EV22" s="85"/>
      <c r="EW22" s="85"/>
      <c r="EX22" s="85"/>
      <c r="EY22" s="85"/>
      <c r="EZ22" s="85"/>
      <c r="FA22" s="85"/>
      <c r="FB22" s="85"/>
      <c r="FC22" s="85"/>
      <c r="FD22" s="85"/>
      <c r="FE22" s="85"/>
      <c r="FF22" s="85"/>
      <c r="FG22" s="85"/>
      <c r="FH22" s="85"/>
      <c r="FI22" s="85"/>
      <c r="FJ22" s="85"/>
      <c r="FK22" s="85"/>
      <c r="FL22" s="85"/>
      <c r="FM22" s="85"/>
      <c r="FN22" s="85"/>
      <c r="FO22" s="85"/>
      <c r="FP22" s="85"/>
      <c r="FQ22" s="85"/>
      <c r="FR22" s="85"/>
      <c r="FS22" s="85"/>
      <c r="FT22" s="85"/>
      <c r="FU22" s="85"/>
      <c r="FV22" s="85"/>
      <c r="FW22" s="85"/>
      <c r="FX22" s="85"/>
      <c r="FY22" s="85"/>
      <c r="FZ22" s="85"/>
      <c r="GA22" s="85"/>
      <c r="GB22" s="85"/>
      <c r="GC22" s="85"/>
      <c r="GD22" s="85"/>
      <c r="GE22" s="85"/>
      <c r="GF22" s="85"/>
      <c r="GG22" s="85"/>
      <c r="GH22" s="85"/>
      <c r="GI22" s="85"/>
      <c r="GJ22" s="85"/>
      <c r="GK22" s="85"/>
      <c r="GL22" s="85"/>
      <c r="GM22" s="85"/>
      <c r="GN22" s="85"/>
      <c r="GO22" s="85"/>
      <c r="GP22" s="85"/>
      <c r="GQ22" s="85"/>
      <c r="GR22" s="85"/>
      <c r="GS22" s="85"/>
      <c r="GT22" s="85"/>
      <c r="GU22" s="85"/>
      <c r="GV22" s="85"/>
      <c r="GW22" s="85"/>
      <c r="GX22" s="85"/>
      <c r="GY22" s="85"/>
      <c r="GZ22" s="85"/>
      <c r="HA22" s="85"/>
      <c r="HB22" s="85"/>
      <c r="HC22" s="85"/>
      <c r="HD22" s="85"/>
      <c r="HE22" s="85"/>
      <c r="HF22" s="85"/>
      <c r="HG22" s="85"/>
      <c r="HH22" s="85"/>
      <c r="HI22" s="85"/>
      <c r="HJ22" s="85"/>
      <c r="HK22" s="85"/>
      <c r="HL22" s="85"/>
      <c r="HM22" s="85"/>
      <c r="HN22" s="85"/>
      <c r="HO22" s="85"/>
      <c r="HP22" s="85"/>
      <c r="HQ22" s="85"/>
      <c r="HR22" s="85"/>
      <c r="HS22" s="85"/>
      <c r="HT22" s="85"/>
      <c r="HU22" s="85"/>
      <c r="HV22" s="85"/>
      <c r="HW22" s="85"/>
      <c r="HX22" s="85"/>
      <c r="HY22" s="85"/>
      <c r="HZ22" s="85"/>
      <c r="IA22" s="85"/>
      <c r="IB22" s="85"/>
      <c r="IC22" s="85"/>
      <c r="ID22" s="85"/>
      <c r="IE22" s="85"/>
      <c r="IF22" s="85"/>
      <c r="IG22" s="85"/>
      <c r="IH22" s="85"/>
      <c r="II22" s="85"/>
      <c r="IJ22" s="85"/>
      <c r="IK22" s="85"/>
      <c r="IL22" s="85"/>
      <c r="IM22" s="85"/>
      <c r="IN22" s="85"/>
      <c r="IO22" s="85"/>
      <c r="IP22" s="85"/>
      <c r="IQ22" s="85"/>
      <c r="IR22" s="85"/>
      <c r="IS22" s="85"/>
      <c r="IT22" s="85"/>
      <c r="IU22" s="85"/>
    </row>
    <row r="23" spans="1:255" s="169" customFormat="1" ht="141" customHeight="1" x14ac:dyDescent="0.25">
      <c r="A23" s="88"/>
      <c r="B23" s="286" t="s">
        <v>8</v>
      </c>
      <c r="C23" s="226" t="s">
        <v>172</v>
      </c>
      <c r="D23" s="111" t="s">
        <v>369</v>
      </c>
      <c r="E23" s="208" t="s">
        <v>370</v>
      </c>
      <c r="F23" s="281" t="s">
        <v>427</v>
      </c>
      <c r="G23" s="117"/>
      <c r="H23" s="289" t="s">
        <v>67</v>
      </c>
      <c r="I23" s="39" t="s">
        <v>121</v>
      </c>
      <c r="J23" s="39" t="s">
        <v>372</v>
      </c>
      <c r="K23" s="39" t="s">
        <v>373</v>
      </c>
      <c r="L23" s="39" t="s">
        <v>428</v>
      </c>
      <c r="M23" s="39" t="s">
        <v>375</v>
      </c>
      <c r="N23" s="484">
        <v>42736</v>
      </c>
      <c r="O23" s="484">
        <v>44012</v>
      </c>
      <c r="P23" s="494" t="s">
        <v>429</v>
      </c>
      <c r="Q23" s="39" t="s">
        <v>430</v>
      </c>
      <c r="R23" s="499">
        <v>1</v>
      </c>
      <c r="S23" s="499">
        <v>1</v>
      </c>
      <c r="T23" s="499">
        <v>1</v>
      </c>
      <c r="U23" s="499">
        <v>1</v>
      </c>
      <c r="V23" s="499">
        <v>1</v>
      </c>
      <c r="W23" s="39"/>
      <c r="X23" s="39"/>
      <c r="Y23" s="39"/>
      <c r="Z23" s="39"/>
      <c r="AA23" s="39"/>
      <c r="AB23" s="39"/>
      <c r="AC23" s="39" t="s">
        <v>12</v>
      </c>
      <c r="AD23" s="39" t="s">
        <v>25</v>
      </c>
      <c r="AE23" s="39" t="s">
        <v>43</v>
      </c>
      <c r="AF23" s="39">
        <v>1186</v>
      </c>
      <c r="AG23" s="39" t="s">
        <v>378</v>
      </c>
      <c r="AH23" s="489" t="s">
        <v>431</v>
      </c>
      <c r="AI23" s="500">
        <v>10525996031</v>
      </c>
      <c r="AJ23" s="498">
        <f t="shared" ref="AJ23" si="7">+AK23/AI23</f>
        <v>0.90717505401651044</v>
      </c>
      <c r="AK23" s="155">
        <v>9548921018</v>
      </c>
      <c r="AL23" s="80" t="s">
        <v>905</v>
      </c>
      <c r="AM23" s="380" t="s">
        <v>894</v>
      </c>
      <c r="AN23" s="180"/>
      <c r="AO23" s="85"/>
      <c r="AP23" s="85"/>
      <c r="AQ23" s="85"/>
      <c r="AR23" s="85"/>
      <c r="AS23" s="85"/>
      <c r="AT23" s="85"/>
      <c r="AU23" s="85"/>
      <c r="AV23" s="85"/>
      <c r="AW23" s="85"/>
      <c r="AX23" s="85"/>
      <c r="AY23" s="85"/>
      <c r="AZ23" s="85"/>
      <c r="BA23" s="85"/>
      <c r="BB23" s="85"/>
      <c r="BC23" s="85"/>
      <c r="BD23" s="85"/>
      <c r="BE23" s="85"/>
      <c r="BF23" s="85"/>
      <c r="BG23" s="85"/>
      <c r="BH23" s="85"/>
      <c r="BI23" s="85"/>
      <c r="BJ23" s="85"/>
      <c r="BK23" s="85"/>
      <c r="BL23" s="85"/>
      <c r="BM23" s="85"/>
      <c r="BN23" s="85"/>
      <c r="BO23" s="85"/>
      <c r="BP23" s="85"/>
      <c r="BQ23" s="85"/>
      <c r="BR23" s="85"/>
      <c r="BS23" s="85"/>
      <c r="BT23" s="85"/>
      <c r="BU23" s="85"/>
      <c r="BV23" s="85"/>
      <c r="BW23" s="85"/>
      <c r="BX23" s="85"/>
      <c r="BY23" s="85"/>
      <c r="BZ23" s="85"/>
      <c r="CA23" s="85"/>
      <c r="CB23" s="85"/>
      <c r="CC23" s="85"/>
      <c r="CD23" s="85"/>
      <c r="CE23" s="85"/>
      <c r="CF23" s="85"/>
      <c r="CG23" s="85"/>
      <c r="CH23" s="85"/>
      <c r="CI23" s="85"/>
      <c r="CJ23" s="85"/>
      <c r="CK23" s="85"/>
      <c r="CL23" s="85"/>
      <c r="CM23" s="85"/>
      <c r="CN23" s="85"/>
      <c r="CO23" s="85"/>
      <c r="CP23" s="85"/>
      <c r="CQ23" s="85"/>
      <c r="CR23" s="85"/>
      <c r="CS23" s="85"/>
      <c r="CT23" s="85"/>
      <c r="CU23" s="85"/>
      <c r="CV23" s="85"/>
      <c r="CW23" s="85"/>
      <c r="CX23" s="85"/>
      <c r="CY23" s="85"/>
      <c r="CZ23" s="85"/>
      <c r="DA23" s="85"/>
      <c r="DB23" s="85"/>
      <c r="DC23" s="85"/>
      <c r="DD23" s="85"/>
      <c r="DE23" s="85"/>
      <c r="DF23" s="85"/>
      <c r="DG23" s="85"/>
      <c r="DH23" s="85"/>
      <c r="DI23" s="85"/>
      <c r="DJ23" s="85"/>
      <c r="DK23" s="85"/>
      <c r="DL23" s="85"/>
      <c r="DM23" s="85"/>
      <c r="DN23" s="85"/>
      <c r="DO23" s="85"/>
      <c r="DP23" s="85"/>
      <c r="DQ23" s="85"/>
      <c r="DR23" s="85"/>
      <c r="DS23" s="85"/>
      <c r="DT23" s="85"/>
      <c r="DU23" s="85"/>
      <c r="DV23" s="85"/>
      <c r="DW23" s="85"/>
      <c r="DX23" s="85"/>
      <c r="DY23" s="85"/>
      <c r="DZ23" s="85"/>
      <c r="EA23" s="85"/>
      <c r="EB23" s="85"/>
      <c r="EC23" s="85"/>
      <c r="ED23" s="85"/>
      <c r="EE23" s="85"/>
      <c r="EF23" s="85"/>
      <c r="EG23" s="85"/>
      <c r="EH23" s="85"/>
      <c r="EI23" s="85"/>
      <c r="EJ23" s="85"/>
      <c r="EK23" s="85"/>
      <c r="EL23" s="85"/>
      <c r="EM23" s="85"/>
      <c r="EN23" s="85"/>
      <c r="EO23" s="85"/>
      <c r="EP23" s="85"/>
      <c r="EQ23" s="85"/>
      <c r="ER23" s="85"/>
      <c r="ES23" s="85"/>
      <c r="ET23" s="85"/>
      <c r="EU23" s="85"/>
      <c r="EV23" s="85"/>
      <c r="EW23" s="85"/>
      <c r="EX23" s="85"/>
      <c r="EY23" s="85"/>
      <c r="EZ23" s="85"/>
      <c r="FA23" s="85"/>
      <c r="FB23" s="85"/>
      <c r="FC23" s="85"/>
      <c r="FD23" s="85"/>
      <c r="FE23" s="85"/>
      <c r="FF23" s="85"/>
      <c r="FG23" s="85"/>
      <c r="FH23" s="85"/>
      <c r="FI23" s="85"/>
      <c r="FJ23" s="85"/>
      <c r="FK23" s="85"/>
      <c r="FL23" s="85"/>
      <c r="FM23" s="85"/>
      <c r="FN23" s="85"/>
      <c r="FO23" s="85"/>
      <c r="FP23" s="85"/>
      <c r="FQ23" s="85"/>
      <c r="FR23" s="85"/>
      <c r="FS23" s="85"/>
      <c r="FT23" s="85"/>
      <c r="FU23" s="85"/>
      <c r="FV23" s="85"/>
      <c r="FW23" s="85"/>
      <c r="FX23" s="85"/>
      <c r="FY23" s="85"/>
      <c r="FZ23" s="85"/>
      <c r="GA23" s="85"/>
      <c r="GB23" s="85"/>
      <c r="GC23" s="85"/>
      <c r="GD23" s="85"/>
      <c r="GE23" s="85"/>
      <c r="GF23" s="85"/>
      <c r="GG23" s="85"/>
      <c r="GH23" s="85"/>
      <c r="GI23" s="85"/>
      <c r="GJ23" s="85"/>
      <c r="GK23" s="85"/>
      <c r="GL23" s="85"/>
      <c r="GM23" s="85"/>
      <c r="GN23" s="85"/>
      <c r="GO23" s="85"/>
      <c r="GP23" s="85"/>
      <c r="GQ23" s="85"/>
      <c r="GR23" s="85"/>
      <c r="GS23" s="85"/>
      <c r="GT23" s="85"/>
      <c r="GU23" s="85"/>
      <c r="GV23" s="85"/>
      <c r="GW23" s="85"/>
      <c r="GX23" s="85"/>
      <c r="GY23" s="85"/>
      <c r="GZ23" s="85"/>
      <c r="HA23" s="85"/>
      <c r="HB23" s="85"/>
      <c r="HC23" s="85"/>
      <c r="HD23" s="85"/>
      <c r="HE23" s="85"/>
      <c r="HF23" s="85"/>
      <c r="HG23" s="85"/>
      <c r="HH23" s="85"/>
      <c r="HI23" s="85"/>
      <c r="HJ23" s="85"/>
      <c r="HK23" s="85"/>
      <c r="HL23" s="85"/>
      <c r="HM23" s="85"/>
      <c r="HN23" s="85"/>
      <c r="HO23" s="85"/>
      <c r="HP23" s="85"/>
      <c r="HQ23" s="85"/>
      <c r="HR23" s="85"/>
      <c r="HS23" s="85"/>
      <c r="HT23" s="85"/>
      <c r="HU23" s="85"/>
      <c r="HV23" s="85"/>
      <c r="HW23" s="85"/>
      <c r="HX23" s="85"/>
      <c r="HY23" s="85"/>
      <c r="HZ23" s="85"/>
      <c r="IA23" s="85"/>
      <c r="IB23" s="85"/>
      <c r="IC23" s="85"/>
      <c r="ID23" s="85"/>
      <c r="IE23" s="85"/>
      <c r="IF23" s="85"/>
      <c r="IG23" s="85"/>
      <c r="IH23" s="85"/>
      <c r="II23" s="85"/>
      <c r="IJ23" s="85"/>
      <c r="IK23" s="85"/>
      <c r="IL23" s="85"/>
      <c r="IM23" s="85"/>
      <c r="IN23" s="85"/>
      <c r="IO23" s="85"/>
      <c r="IP23" s="85"/>
      <c r="IQ23" s="85"/>
      <c r="IR23" s="85"/>
      <c r="IS23" s="85"/>
      <c r="IT23" s="85"/>
      <c r="IU23" s="85"/>
    </row>
    <row r="24" spans="1:255" s="169" customFormat="1" ht="141" customHeight="1" x14ac:dyDescent="0.25">
      <c r="A24" s="88"/>
      <c r="B24" s="286" t="s">
        <v>8</v>
      </c>
      <c r="C24" s="226" t="s">
        <v>172</v>
      </c>
      <c r="D24" s="111" t="s">
        <v>369</v>
      </c>
      <c r="E24" s="208" t="s">
        <v>370</v>
      </c>
      <c r="F24" s="281" t="s">
        <v>432</v>
      </c>
      <c r="G24" s="117"/>
      <c r="H24" s="289" t="s">
        <v>67</v>
      </c>
      <c r="I24" s="39" t="s">
        <v>121</v>
      </c>
      <c r="J24" s="39" t="s">
        <v>372</v>
      </c>
      <c r="K24" s="39" t="s">
        <v>373</v>
      </c>
      <c r="L24" s="39" t="s">
        <v>433</v>
      </c>
      <c r="M24" s="39" t="s">
        <v>375</v>
      </c>
      <c r="N24" s="484">
        <v>42736</v>
      </c>
      <c r="O24" s="484">
        <v>44012</v>
      </c>
      <c r="P24" s="39" t="s">
        <v>434</v>
      </c>
      <c r="Q24" s="39" t="s">
        <v>435</v>
      </c>
      <c r="R24" s="501">
        <v>0.3</v>
      </c>
      <c r="S24" s="501">
        <v>0.5</v>
      </c>
      <c r="T24" s="501">
        <v>0.7</v>
      </c>
      <c r="U24" s="499">
        <v>1</v>
      </c>
      <c r="V24" s="502">
        <v>0.26200000000000001</v>
      </c>
      <c r="W24" s="39"/>
      <c r="X24" s="39"/>
      <c r="Y24" s="39"/>
      <c r="Z24" s="39"/>
      <c r="AA24" s="39"/>
      <c r="AB24" s="39"/>
      <c r="AC24" s="39" t="s">
        <v>12</v>
      </c>
      <c r="AD24" s="39" t="s">
        <v>25</v>
      </c>
      <c r="AE24" s="39" t="s">
        <v>43</v>
      </c>
      <c r="AF24" s="39">
        <v>1186</v>
      </c>
      <c r="AG24" s="39" t="s">
        <v>378</v>
      </c>
      <c r="AH24" s="489" t="s">
        <v>436</v>
      </c>
      <c r="AI24" s="500">
        <v>2758279009</v>
      </c>
      <c r="AJ24" s="498">
        <f t="shared" ref="AJ24" si="8">+AK24/AI24</f>
        <v>0.99973568699989335</v>
      </c>
      <c r="AK24" s="155">
        <v>2757549960</v>
      </c>
      <c r="AL24" s="80" t="s">
        <v>906</v>
      </c>
      <c r="AM24" s="380" t="s">
        <v>894</v>
      </c>
      <c r="AN24" s="180"/>
      <c r="AO24" s="85"/>
      <c r="AP24" s="85"/>
      <c r="AQ24" s="85"/>
      <c r="AR24" s="85"/>
      <c r="AS24" s="85"/>
      <c r="AT24" s="85"/>
      <c r="AU24" s="85"/>
      <c r="AV24" s="85"/>
      <c r="AW24" s="85"/>
      <c r="AX24" s="85"/>
      <c r="AY24" s="85"/>
      <c r="AZ24" s="85"/>
      <c r="BA24" s="85"/>
      <c r="BB24" s="85"/>
      <c r="BC24" s="85"/>
      <c r="BD24" s="85"/>
      <c r="BE24" s="85"/>
      <c r="BF24" s="85"/>
      <c r="BG24" s="85"/>
      <c r="BH24" s="85"/>
      <c r="BI24" s="85"/>
      <c r="BJ24" s="85"/>
      <c r="BK24" s="85"/>
      <c r="BL24" s="85"/>
      <c r="BM24" s="85"/>
      <c r="BN24" s="85"/>
      <c r="BO24" s="85"/>
      <c r="BP24" s="85"/>
      <c r="BQ24" s="85"/>
      <c r="BR24" s="85"/>
      <c r="BS24" s="85"/>
      <c r="BT24" s="85"/>
      <c r="BU24" s="85"/>
      <c r="BV24" s="85"/>
      <c r="BW24" s="85"/>
      <c r="BX24" s="85"/>
      <c r="BY24" s="85"/>
      <c r="BZ24" s="85"/>
      <c r="CA24" s="85"/>
      <c r="CB24" s="85"/>
      <c r="CC24" s="85"/>
      <c r="CD24" s="85"/>
      <c r="CE24" s="85"/>
      <c r="CF24" s="85"/>
      <c r="CG24" s="85"/>
      <c r="CH24" s="85"/>
      <c r="CI24" s="85"/>
      <c r="CJ24" s="85"/>
      <c r="CK24" s="85"/>
      <c r="CL24" s="85"/>
      <c r="CM24" s="85"/>
      <c r="CN24" s="85"/>
      <c r="CO24" s="85"/>
      <c r="CP24" s="85"/>
      <c r="CQ24" s="85"/>
      <c r="CR24" s="85"/>
      <c r="CS24" s="85"/>
      <c r="CT24" s="85"/>
      <c r="CU24" s="85"/>
      <c r="CV24" s="85"/>
      <c r="CW24" s="85"/>
      <c r="CX24" s="85"/>
      <c r="CY24" s="85"/>
      <c r="CZ24" s="85"/>
      <c r="DA24" s="85"/>
      <c r="DB24" s="85"/>
      <c r="DC24" s="85"/>
      <c r="DD24" s="85"/>
      <c r="DE24" s="85"/>
      <c r="DF24" s="85"/>
      <c r="DG24" s="85"/>
      <c r="DH24" s="85"/>
      <c r="DI24" s="85"/>
      <c r="DJ24" s="85"/>
      <c r="DK24" s="85"/>
      <c r="DL24" s="85"/>
      <c r="DM24" s="85"/>
      <c r="DN24" s="85"/>
      <c r="DO24" s="85"/>
      <c r="DP24" s="85"/>
      <c r="DQ24" s="85"/>
      <c r="DR24" s="85"/>
      <c r="DS24" s="85"/>
      <c r="DT24" s="85"/>
      <c r="DU24" s="85"/>
      <c r="DV24" s="85"/>
      <c r="DW24" s="85"/>
      <c r="DX24" s="85"/>
      <c r="DY24" s="85"/>
      <c r="DZ24" s="85"/>
      <c r="EA24" s="85"/>
      <c r="EB24" s="85"/>
      <c r="EC24" s="85"/>
      <c r="ED24" s="85"/>
      <c r="EE24" s="85"/>
      <c r="EF24" s="85"/>
      <c r="EG24" s="85"/>
      <c r="EH24" s="85"/>
      <c r="EI24" s="85"/>
      <c r="EJ24" s="85"/>
      <c r="EK24" s="85"/>
      <c r="EL24" s="85"/>
      <c r="EM24" s="85"/>
      <c r="EN24" s="85"/>
      <c r="EO24" s="85"/>
      <c r="EP24" s="85"/>
      <c r="EQ24" s="85"/>
      <c r="ER24" s="85"/>
      <c r="ES24" s="85"/>
      <c r="ET24" s="85"/>
      <c r="EU24" s="85"/>
      <c r="EV24" s="85"/>
      <c r="EW24" s="85"/>
      <c r="EX24" s="85"/>
      <c r="EY24" s="85"/>
      <c r="EZ24" s="85"/>
      <c r="FA24" s="85"/>
      <c r="FB24" s="85"/>
      <c r="FC24" s="85"/>
      <c r="FD24" s="85"/>
      <c r="FE24" s="85"/>
      <c r="FF24" s="85"/>
      <c r="FG24" s="85"/>
      <c r="FH24" s="85"/>
      <c r="FI24" s="85"/>
      <c r="FJ24" s="85"/>
      <c r="FK24" s="85"/>
      <c r="FL24" s="85"/>
      <c r="FM24" s="85"/>
      <c r="FN24" s="85"/>
      <c r="FO24" s="85"/>
      <c r="FP24" s="85"/>
      <c r="FQ24" s="85"/>
      <c r="FR24" s="85"/>
      <c r="FS24" s="85"/>
      <c r="FT24" s="85"/>
      <c r="FU24" s="85"/>
      <c r="FV24" s="85"/>
      <c r="FW24" s="85"/>
      <c r="FX24" s="85"/>
      <c r="FY24" s="85"/>
      <c r="FZ24" s="85"/>
      <c r="GA24" s="85"/>
      <c r="GB24" s="85"/>
      <c r="GC24" s="85"/>
      <c r="GD24" s="85"/>
      <c r="GE24" s="85"/>
      <c r="GF24" s="85"/>
      <c r="GG24" s="85"/>
      <c r="GH24" s="85"/>
      <c r="GI24" s="85"/>
      <c r="GJ24" s="85"/>
      <c r="GK24" s="85"/>
      <c r="GL24" s="85"/>
      <c r="GM24" s="85"/>
      <c r="GN24" s="85"/>
      <c r="GO24" s="85"/>
      <c r="GP24" s="85"/>
      <c r="GQ24" s="85"/>
      <c r="GR24" s="85"/>
      <c r="GS24" s="85"/>
      <c r="GT24" s="85"/>
      <c r="GU24" s="85"/>
      <c r="GV24" s="85"/>
      <c r="GW24" s="85"/>
      <c r="GX24" s="85"/>
      <c r="GY24" s="85"/>
      <c r="GZ24" s="85"/>
      <c r="HA24" s="85"/>
      <c r="HB24" s="85"/>
      <c r="HC24" s="85"/>
      <c r="HD24" s="85"/>
      <c r="HE24" s="85"/>
      <c r="HF24" s="85"/>
      <c r="HG24" s="85"/>
      <c r="HH24" s="85"/>
      <c r="HI24" s="85"/>
      <c r="HJ24" s="85"/>
      <c r="HK24" s="85"/>
      <c r="HL24" s="85"/>
      <c r="HM24" s="85"/>
      <c r="HN24" s="85"/>
      <c r="HO24" s="85"/>
      <c r="HP24" s="85"/>
      <c r="HQ24" s="85"/>
      <c r="HR24" s="85"/>
      <c r="HS24" s="85"/>
      <c r="HT24" s="85"/>
      <c r="HU24" s="85"/>
      <c r="HV24" s="85"/>
      <c r="HW24" s="85"/>
      <c r="HX24" s="85"/>
      <c r="HY24" s="85"/>
      <c r="HZ24" s="85"/>
      <c r="IA24" s="85"/>
      <c r="IB24" s="85"/>
      <c r="IC24" s="85"/>
      <c r="ID24" s="85"/>
      <c r="IE24" s="85"/>
      <c r="IF24" s="85"/>
      <c r="IG24" s="85"/>
      <c r="IH24" s="85"/>
      <c r="II24" s="85"/>
      <c r="IJ24" s="85"/>
      <c r="IK24" s="85"/>
      <c r="IL24" s="85"/>
      <c r="IM24" s="85"/>
      <c r="IN24" s="85"/>
      <c r="IO24" s="85"/>
      <c r="IP24" s="85"/>
      <c r="IQ24" s="85"/>
      <c r="IR24" s="85"/>
      <c r="IS24" s="85"/>
      <c r="IT24" s="85"/>
      <c r="IU24" s="85"/>
    </row>
    <row r="25" spans="1:255" s="169" customFormat="1" ht="141" customHeight="1" x14ac:dyDescent="0.25">
      <c r="A25" s="88"/>
      <c r="B25" s="286" t="s">
        <v>8</v>
      </c>
      <c r="C25" s="226" t="s">
        <v>289</v>
      </c>
      <c r="D25" s="111" t="s">
        <v>369</v>
      </c>
      <c r="E25" s="208" t="s">
        <v>370</v>
      </c>
      <c r="F25" s="281" t="s">
        <v>437</v>
      </c>
      <c r="G25" s="117"/>
      <c r="H25" s="289" t="s">
        <v>67</v>
      </c>
      <c r="I25" s="39" t="s">
        <v>121</v>
      </c>
      <c r="J25" s="39" t="s">
        <v>372</v>
      </c>
      <c r="K25" s="39" t="s">
        <v>373</v>
      </c>
      <c r="L25" s="39" t="s">
        <v>438</v>
      </c>
      <c r="M25" s="39" t="s">
        <v>375</v>
      </c>
      <c r="N25" s="484">
        <v>42736</v>
      </c>
      <c r="O25" s="484">
        <v>44012</v>
      </c>
      <c r="P25" s="494" t="s">
        <v>439</v>
      </c>
      <c r="Q25" s="39" t="s">
        <v>440</v>
      </c>
      <c r="R25" s="495">
        <f>4400+231</f>
        <v>4631</v>
      </c>
      <c r="S25" s="496">
        <f>4400+231</f>
        <v>4631</v>
      </c>
      <c r="T25" s="495">
        <v>4400</v>
      </c>
      <c r="U25" s="495">
        <v>2069</v>
      </c>
      <c r="V25" s="497" t="s">
        <v>907</v>
      </c>
      <c r="W25" s="39"/>
      <c r="X25" s="39"/>
      <c r="Y25" s="39"/>
      <c r="Z25" s="39"/>
      <c r="AA25" s="39"/>
      <c r="AB25" s="39"/>
      <c r="AC25" s="39" t="s">
        <v>12</v>
      </c>
      <c r="AD25" s="39" t="s">
        <v>25</v>
      </c>
      <c r="AE25" s="39" t="s">
        <v>43</v>
      </c>
      <c r="AF25" s="39">
        <v>1186</v>
      </c>
      <c r="AG25" s="39" t="s">
        <v>378</v>
      </c>
      <c r="AH25" s="489" t="s">
        <v>445</v>
      </c>
      <c r="AI25" s="155">
        <v>1572724709</v>
      </c>
      <c r="AJ25" s="498">
        <f t="shared" ref="AJ25" si="9">+AK25/AI25</f>
        <v>0.9319843864677273</v>
      </c>
      <c r="AK25" s="155">
        <v>1465754873</v>
      </c>
      <c r="AL25" s="80" t="s">
        <v>1074</v>
      </c>
      <c r="AM25" s="380" t="s">
        <v>894</v>
      </c>
      <c r="AN25" s="180"/>
      <c r="AO25" s="85"/>
      <c r="AP25" s="85"/>
      <c r="AQ25" s="85"/>
      <c r="AR25" s="85"/>
      <c r="AS25" s="85"/>
      <c r="AT25" s="85"/>
      <c r="AU25" s="85"/>
      <c r="AV25" s="85"/>
      <c r="AW25" s="85"/>
      <c r="AX25" s="85"/>
      <c r="AY25" s="85"/>
      <c r="AZ25" s="85"/>
      <c r="BA25" s="85"/>
      <c r="BB25" s="85"/>
      <c r="BC25" s="85"/>
      <c r="BD25" s="85"/>
      <c r="BE25" s="85"/>
      <c r="BF25" s="85"/>
      <c r="BG25" s="85"/>
      <c r="BH25" s="85"/>
      <c r="BI25" s="85"/>
      <c r="BJ25" s="85"/>
      <c r="BK25" s="85"/>
      <c r="BL25" s="85"/>
      <c r="BM25" s="85"/>
      <c r="BN25" s="85"/>
      <c r="BO25" s="85"/>
      <c r="BP25" s="85"/>
      <c r="BQ25" s="85"/>
      <c r="BR25" s="85"/>
      <c r="BS25" s="85"/>
      <c r="BT25" s="85"/>
      <c r="BU25" s="85"/>
      <c r="BV25" s="85"/>
      <c r="BW25" s="85"/>
      <c r="BX25" s="85"/>
      <c r="BY25" s="85"/>
      <c r="BZ25" s="85"/>
      <c r="CA25" s="85"/>
      <c r="CB25" s="85"/>
      <c r="CC25" s="85"/>
      <c r="CD25" s="85"/>
      <c r="CE25" s="85"/>
      <c r="CF25" s="85"/>
      <c r="CG25" s="85"/>
      <c r="CH25" s="85"/>
      <c r="CI25" s="85"/>
      <c r="CJ25" s="85"/>
      <c r="CK25" s="85"/>
      <c r="CL25" s="85"/>
      <c r="CM25" s="85"/>
      <c r="CN25" s="85"/>
      <c r="CO25" s="85"/>
      <c r="CP25" s="85"/>
      <c r="CQ25" s="85"/>
      <c r="CR25" s="85"/>
      <c r="CS25" s="85"/>
      <c r="CT25" s="85"/>
      <c r="CU25" s="85"/>
      <c r="CV25" s="85"/>
      <c r="CW25" s="85"/>
      <c r="CX25" s="85"/>
      <c r="CY25" s="85"/>
      <c r="CZ25" s="85"/>
      <c r="DA25" s="85"/>
      <c r="DB25" s="85"/>
      <c r="DC25" s="85"/>
      <c r="DD25" s="85"/>
      <c r="DE25" s="85"/>
      <c r="DF25" s="85"/>
      <c r="DG25" s="85"/>
      <c r="DH25" s="85"/>
      <c r="DI25" s="85"/>
      <c r="DJ25" s="85"/>
      <c r="DK25" s="85"/>
      <c r="DL25" s="85"/>
      <c r="DM25" s="85"/>
      <c r="DN25" s="85"/>
      <c r="DO25" s="85"/>
      <c r="DP25" s="85"/>
      <c r="DQ25" s="85"/>
      <c r="DR25" s="85"/>
      <c r="DS25" s="85"/>
      <c r="DT25" s="85"/>
      <c r="DU25" s="85"/>
      <c r="DV25" s="85"/>
      <c r="DW25" s="85"/>
      <c r="DX25" s="85"/>
      <c r="DY25" s="85"/>
      <c r="DZ25" s="85"/>
      <c r="EA25" s="85"/>
      <c r="EB25" s="85"/>
      <c r="EC25" s="85"/>
      <c r="ED25" s="85"/>
      <c r="EE25" s="85"/>
      <c r="EF25" s="85"/>
      <c r="EG25" s="85"/>
      <c r="EH25" s="85"/>
      <c r="EI25" s="85"/>
      <c r="EJ25" s="85"/>
      <c r="EK25" s="85"/>
      <c r="EL25" s="85"/>
      <c r="EM25" s="85"/>
      <c r="EN25" s="85"/>
      <c r="EO25" s="85"/>
      <c r="EP25" s="85"/>
      <c r="EQ25" s="85"/>
      <c r="ER25" s="85"/>
      <c r="ES25" s="85"/>
      <c r="ET25" s="85"/>
      <c r="EU25" s="85"/>
      <c r="EV25" s="85"/>
      <c r="EW25" s="85"/>
      <c r="EX25" s="85"/>
      <c r="EY25" s="85"/>
      <c r="EZ25" s="85"/>
      <c r="FA25" s="85"/>
      <c r="FB25" s="85"/>
      <c r="FC25" s="85"/>
      <c r="FD25" s="85"/>
      <c r="FE25" s="85"/>
      <c r="FF25" s="85"/>
      <c r="FG25" s="85"/>
      <c r="FH25" s="85"/>
      <c r="FI25" s="85"/>
      <c r="FJ25" s="85"/>
      <c r="FK25" s="85"/>
      <c r="FL25" s="85"/>
      <c r="FM25" s="85"/>
      <c r="FN25" s="85"/>
      <c r="FO25" s="85"/>
      <c r="FP25" s="85"/>
      <c r="FQ25" s="85"/>
      <c r="FR25" s="85"/>
      <c r="FS25" s="85"/>
      <c r="FT25" s="85"/>
      <c r="FU25" s="85"/>
      <c r="FV25" s="85"/>
      <c r="FW25" s="85"/>
      <c r="FX25" s="85"/>
      <c r="FY25" s="85"/>
      <c r="FZ25" s="85"/>
      <c r="GA25" s="85"/>
      <c r="GB25" s="85"/>
      <c r="GC25" s="85"/>
      <c r="GD25" s="85"/>
      <c r="GE25" s="85"/>
      <c r="GF25" s="85"/>
      <c r="GG25" s="85"/>
      <c r="GH25" s="85"/>
      <c r="GI25" s="85"/>
      <c r="GJ25" s="85"/>
      <c r="GK25" s="85"/>
      <c r="GL25" s="85"/>
      <c r="GM25" s="85"/>
      <c r="GN25" s="85"/>
      <c r="GO25" s="85"/>
      <c r="GP25" s="85"/>
      <c r="GQ25" s="85"/>
      <c r="GR25" s="85"/>
      <c r="GS25" s="85"/>
      <c r="GT25" s="85"/>
      <c r="GU25" s="85"/>
      <c r="GV25" s="85"/>
      <c r="GW25" s="85"/>
      <c r="GX25" s="85"/>
      <c r="GY25" s="85"/>
      <c r="GZ25" s="85"/>
      <c r="HA25" s="85"/>
      <c r="HB25" s="85"/>
      <c r="HC25" s="85"/>
      <c r="HD25" s="85"/>
      <c r="HE25" s="85"/>
      <c r="HF25" s="85"/>
      <c r="HG25" s="85"/>
      <c r="HH25" s="85"/>
      <c r="HI25" s="85"/>
      <c r="HJ25" s="85"/>
      <c r="HK25" s="85"/>
      <c r="HL25" s="85"/>
      <c r="HM25" s="85"/>
      <c r="HN25" s="85"/>
      <c r="HO25" s="85"/>
      <c r="HP25" s="85"/>
      <c r="HQ25" s="85"/>
      <c r="HR25" s="85"/>
      <c r="HS25" s="85"/>
      <c r="HT25" s="85"/>
      <c r="HU25" s="85"/>
      <c r="HV25" s="85"/>
      <c r="HW25" s="85"/>
      <c r="HX25" s="85"/>
      <c r="HY25" s="85"/>
      <c r="HZ25" s="85"/>
      <c r="IA25" s="85"/>
      <c r="IB25" s="85"/>
      <c r="IC25" s="85"/>
      <c r="ID25" s="85"/>
      <c r="IE25" s="85"/>
      <c r="IF25" s="85"/>
      <c r="IG25" s="85"/>
      <c r="IH25" s="85"/>
      <c r="II25" s="85"/>
      <c r="IJ25" s="85"/>
      <c r="IK25" s="85"/>
      <c r="IL25" s="85"/>
      <c r="IM25" s="85"/>
      <c r="IN25" s="85"/>
      <c r="IO25" s="85"/>
      <c r="IP25" s="85"/>
      <c r="IQ25" s="85"/>
      <c r="IR25" s="85"/>
      <c r="IS25" s="85"/>
      <c r="IT25" s="85"/>
      <c r="IU25" s="85"/>
    </row>
    <row r="26" spans="1:255" s="493" customFormat="1" ht="141" customHeight="1" x14ac:dyDescent="0.25">
      <c r="A26" s="486">
        <v>16</v>
      </c>
      <c r="B26" s="281" t="s">
        <v>8</v>
      </c>
      <c r="C26" s="228" t="s">
        <v>289</v>
      </c>
      <c r="D26" s="113" t="s">
        <v>369</v>
      </c>
      <c r="E26" s="211" t="s">
        <v>370</v>
      </c>
      <c r="F26" s="281" t="s">
        <v>446</v>
      </c>
      <c r="G26" s="117">
        <v>5</v>
      </c>
      <c r="H26" s="289" t="s">
        <v>67</v>
      </c>
      <c r="I26" s="39" t="s">
        <v>121</v>
      </c>
      <c r="J26" s="39" t="s">
        <v>372</v>
      </c>
      <c r="K26" s="39" t="s">
        <v>373</v>
      </c>
      <c r="L26" s="39" t="s">
        <v>447</v>
      </c>
      <c r="M26" s="39" t="s">
        <v>375</v>
      </c>
      <c r="N26" s="484">
        <v>42736</v>
      </c>
      <c r="O26" s="484">
        <v>44012</v>
      </c>
      <c r="P26" s="487" t="s">
        <v>439</v>
      </c>
      <c r="Q26" s="39" t="s">
        <v>448</v>
      </c>
      <c r="R26" s="488" t="s">
        <v>441</v>
      </c>
      <c r="S26" s="488" t="s">
        <v>442</v>
      </c>
      <c r="T26" s="488" t="s">
        <v>443</v>
      </c>
      <c r="U26" s="488" t="s">
        <v>444</v>
      </c>
      <c r="V26" s="39"/>
      <c r="W26" s="39"/>
      <c r="X26" s="39"/>
      <c r="Y26" s="39"/>
      <c r="Z26" s="424"/>
      <c r="AA26" s="39"/>
      <c r="AB26" s="39"/>
      <c r="AC26" s="39" t="s">
        <v>12</v>
      </c>
      <c r="AD26" s="39" t="s">
        <v>25</v>
      </c>
      <c r="AE26" s="39" t="s">
        <v>43</v>
      </c>
      <c r="AF26" s="39">
        <v>1186</v>
      </c>
      <c r="AG26" s="39" t="s">
        <v>378</v>
      </c>
      <c r="AH26" s="489" t="s">
        <v>445</v>
      </c>
      <c r="AI26" s="39" t="s">
        <v>449</v>
      </c>
      <c r="AJ26" s="39">
        <v>100</v>
      </c>
      <c r="AK26" s="39"/>
      <c r="AL26" s="490"/>
      <c r="AM26" s="380" t="s">
        <v>1092</v>
      </c>
      <c r="AN26" s="491"/>
      <c r="AO26" s="492"/>
      <c r="AP26" s="492"/>
      <c r="AQ26" s="492"/>
      <c r="AR26" s="492"/>
      <c r="AS26" s="492"/>
      <c r="AT26" s="492"/>
      <c r="AU26" s="492"/>
      <c r="AV26" s="492"/>
      <c r="AW26" s="492"/>
      <c r="AX26" s="492"/>
      <c r="AY26" s="492"/>
      <c r="AZ26" s="492"/>
      <c r="BA26" s="492"/>
      <c r="BB26" s="492"/>
      <c r="BC26" s="492"/>
      <c r="BD26" s="492"/>
      <c r="BE26" s="492"/>
      <c r="BF26" s="492"/>
      <c r="BG26" s="492"/>
      <c r="BH26" s="492"/>
      <c r="BI26" s="492"/>
      <c r="BJ26" s="492"/>
      <c r="BK26" s="492"/>
      <c r="BL26" s="492"/>
      <c r="BM26" s="492"/>
      <c r="BN26" s="492"/>
      <c r="BO26" s="492"/>
      <c r="BP26" s="492"/>
      <c r="BQ26" s="492"/>
      <c r="BR26" s="492"/>
      <c r="BS26" s="492"/>
      <c r="BT26" s="492"/>
      <c r="BU26" s="492"/>
      <c r="BV26" s="492"/>
      <c r="BW26" s="492"/>
      <c r="BX26" s="492"/>
      <c r="BY26" s="492"/>
      <c r="BZ26" s="492"/>
      <c r="CA26" s="492"/>
      <c r="CB26" s="492"/>
      <c r="CC26" s="492"/>
      <c r="CD26" s="492"/>
      <c r="CE26" s="492"/>
      <c r="CF26" s="492"/>
      <c r="CG26" s="492"/>
      <c r="CH26" s="492"/>
      <c r="CI26" s="492"/>
      <c r="CJ26" s="492"/>
      <c r="CK26" s="492"/>
      <c r="CL26" s="492"/>
      <c r="CM26" s="492"/>
      <c r="CN26" s="492"/>
      <c r="CO26" s="492"/>
      <c r="CP26" s="492"/>
      <c r="CQ26" s="492"/>
      <c r="CR26" s="492"/>
      <c r="CS26" s="492"/>
      <c r="CT26" s="492"/>
      <c r="CU26" s="492"/>
      <c r="CV26" s="492"/>
      <c r="CW26" s="492"/>
      <c r="CX26" s="492"/>
      <c r="CY26" s="492"/>
      <c r="CZ26" s="492"/>
      <c r="DA26" s="492"/>
      <c r="DB26" s="492"/>
      <c r="DC26" s="492"/>
      <c r="DD26" s="492"/>
      <c r="DE26" s="492"/>
      <c r="DF26" s="492"/>
      <c r="DG26" s="492"/>
      <c r="DH26" s="492"/>
      <c r="DI26" s="492"/>
      <c r="DJ26" s="492"/>
      <c r="DK26" s="492"/>
      <c r="DL26" s="492"/>
      <c r="DM26" s="492"/>
      <c r="DN26" s="492"/>
      <c r="DO26" s="492"/>
      <c r="DP26" s="492"/>
      <c r="DQ26" s="492"/>
      <c r="DR26" s="492"/>
      <c r="DS26" s="492"/>
      <c r="DT26" s="492"/>
      <c r="DU26" s="492"/>
      <c r="DV26" s="492"/>
      <c r="DW26" s="492"/>
      <c r="DX26" s="492"/>
      <c r="DY26" s="492"/>
      <c r="DZ26" s="492"/>
      <c r="EA26" s="492"/>
      <c r="EB26" s="492"/>
      <c r="EC26" s="492"/>
      <c r="ED26" s="492"/>
      <c r="EE26" s="492"/>
      <c r="EF26" s="492"/>
      <c r="EG26" s="492"/>
      <c r="EH26" s="492"/>
      <c r="EI26" s="492"/>
      <c r="EJ26" s="492"/>
      <c r="EK26" s="492"/>
      <c r="EL26" s="492"/>
      <c r="EM26" s="492"/>
      <c r="EN26" s="492"/>
      <c r="EO26" s="492"/>
      <c r="EP26" s="492"/>
      <c r="EQ26" s="492"/>
      <c r="ER26" s="492"/>
      <c r="ES26" s="492"/>
      <c r="ET26" s="492"/>
      <c r="EU26" s="492"/>
      <c r="EV26" s="492"/>
      <c r="EW26" s="492"/>
      <c r="EX26" s="492"/>
      <c r="EY26" s="492"/>
      <c r="EZ26" s="492"/>
      <c r="FA26" s="492"/>
      <c r="FB26" s="492"/>
      <c r="FC26" s="492"/>
      <c r="FD26" s="492"/>
      <c r="FE26" s="492"/>
      <c r="FF26" s="492"/>
      <c r="FG26" s="492"/>
      <c r="FH26" s="492"/>
      <c r="FI26" s="492"/>
      <c r="FJ26" s="492"/>
      <c r="FK26" s="492"/>
      <c r="FL26" s="492"/>
      <c r="FM26" s="492"/>
      <c r="FN26" s="492"/>
      <c r="FO26" s="492"/>
      <c r="FP26" s="492"/>
      <c r="FQ26" s="492"/>
      <c r="FR26" s="492"/>
      <c r="FS26" s="492"/>
      <c r="FT26" s="492"/>
      <c r="FU26" s="492"/>
      <c r="FV26" s="492"/>
      <c r="FW26" s="492"/>
      <c r="FX26" s="492"/>
      <c r="FY26" s="492"/>
      <c r="FZ26" s="492"/>
      <c r="GA26" s="492"/>
      <c r="GB26" s="492"/>
      <c r="GC26" s="492"/>
      <c r="GD26" s="492"/>
      <c r="GE26" s="492"/>
      <c r="GF26" s="492"/>
      <c r="GG26" s="492"/>
      <c r="GH26" s="492"/>
      <c r="GI26" s="492"/>
      <c r="GJ26" s="492"/>
      <c r="GK26" s="492"/>
      <c r="GL26" s="492"/>
      <c r="GM26" s="492"/>
      <c r="GN26" s="492"/>
      <c r="GO26" s="492"/>
      <c r="GP26" s="492"/>
      <c r="GQ26" s="492"/>
      <c r="GR26" s="492"/>
      <c r="GS26" s="492"/>
      <c r="GT26" s="492"/>
      <c r="GU26" s="492"/>
      <c r="GV26" s="492"/>
      <c r="GW26" s="492"/>
      <c r="GX26" s="492"/>
      <c r="GY26" s="492"/>
      <c r="GZ26" s="492"/>
      <c r="HA26" s="492"/>
      <c r="HB26" s="492"/>
      <c r="HC26" s="492"/>
      <c r="HD26" s="492"/>
      <c r="HE26" s="492"/>
      <c r="HF26" s="492"/>
      <c r="HG26" s="492"/>
      <c r="HH26" s="492"/>
      <c r="HI26" s="492"/>
      <c r="HJ26" s="492"/>
      <c r="HK26" s="492"/>
      <c r="HL26" s="492"/>
      <c r="HM26" s="492"/>
      <c r="HN26" s="492"/>
      <c r="HO26" s="492"/>
      <c r="HP26" s="492"/>
      <c r="HQ26" s="492"/>
      <c r="HR26" s="492"/>
      <c r="HS26" s="492"/>
      <c r="HT26" s="492"/>
      <c r="HU26" s="492"/>
      <c r="HV26" s="492"/>
      <c r="HW26" s="492"/>
      <c r="HX26" s="492"/>
      <c r="HY26" s="492"/>
      <c r="HZ26" s="492"/>
      <c r="IA26" s="492"/>
      <c r="IB26" s="492"/>
      <c r="IC26" s="492"/>
      <c r="ID26" s="492"/>
      <c r="IE26" s="492"/>
      <c r="IF26" s="492"/>
      <c r="IG26" s="492"/>
      <c r="IH26" s="492"/>
      <c r="II26" s="492"/>
      <c r="IJ26" s="492"/>
      <c r="IK26" s="492"/>
      <c r="IL26" s="492"/>
      <c r="IM26" s="492"/>
      <c r="IN26" s="492"/>
      <c r="IO26" s="492"/>
      <c r="IP26" s="492"/>
      <c r="IQ26" s="492"/>
      <c r="IR26" s="492"/>
      <c r="IS26" s="492"/>
      <c r="IT26" s="492"/>
      <c r="IU26" s="492"/>
    </row>
    <row r="27" spans="1:255" s="345" customFormat="1" ht="304.5" customHeight="1" x14ac:dyDescent="0.25">
      <c r="A27" s="336"/>
      <c r="B27" s="337" t="s">
        <v>8</v>
      </c>
      <c r="C27" s="229" t="s">
        <v>264</v>
      </c>
      <c r="D27" s="118" t="s">
        <v>369</v>
      </c>
      <c r="E27" s="212" t="s">
        <v>370</v>
      </c>
      <c r="F27" s="338" t="s">
        <v>450</v>
      </c>
      <c r="G27" s="237">
        <v>0.25290282916103646</v>
      </c>
      <c r="H27" s="339" t="s">
        <v>66</v>
      </c>
      <c r="I27" s="201" t="s">
        <v>120</v>
      </c>
      <c r="J27" s="201" t="s">
        <v>451</v>
      </c>
      <c r="K27" s="201" t="s">
        <v>452</v>
      </c>
      <c r="L27" s="201">
        <v>3241000</v>
      </c>
      <c r="M27" s="201" t="s">
        <v>453</v>
      </c>
      <c r="N27" s="340">
        <v>42736</v>
      </c>
      <c r="O27" s="340">
        <v>43981</v>
      </c>
      <c r="P27" s="341" t="s">
        <v>454</v>
      </c>
      <c r="Q27" s="201" t="s">
        <v>455</v>
      </c>
      <c r="R27" s="311">
        <v>1</v>
      </c>
      <c r="S27" s="311">
        <v>1</v>
      </c>
      <c r="T27" s="311">
        <v>1</v>
      </c>
      <c r="U27" s="311">
        <v>1</v>
      </c>
      <c r="V27" s="201" t="s">
        <v>864</v>
      </c>
      <c r="W27" s="201"/>
      <c r="X27" s="201"/>
      <c r="Y27" s="201"/>
      <c r="Z27" s="201"/>
      <c r="AA27" s="201"/>
      <c r="AB27" s="201"/>
      <c r="AC27" s="201" t="s">
        <v>456</v>
      </c>
      <c r="AD27" s="201" t="s">
        <v>457</v>
      </c>
      <c r="AE27" s="201" t="s">
        <v>458</v>
      </c>
      <c r="AF27" s="200">
        <v>1049</v>
      </c>
      <c r="AG27" s="201" t="s">
        <v>865</v>
      </c>
      <c r="AH27" s="202" t="s">
        <v>866</v>
      </c>
      <c r="AI27" s="173">
        <v>193074088693.45444</v>
      </c>
      <c r="AJ27" s="342">
        <v>0.97295046946508479</v>
      </c>
      <c r="AK27" s="173">
        <v>193031477919.86124</v>
      </c>
      <c r="AL27" s="343" t="s">
        <v>867</v>
      </c>
      <c r="AM27" s="344" t="s">
        <v>868</v>
      </c>
      <c r="AN27" s="485"/>
      <c r="AO27" s="481"/>
      <c r="AP27" s="481"/>
      <c r="AQ27" s="481"/>
      <c r="AR27" s="481"/>
      <c r="AS27" s="481"/>
      <c r="AT27" s="481"/>
      <c r="AU27" s="481"/>
      <c r="AV27" s="481"/>
      <c r="AW27" s="481"/>
      <c r="AX27" s="481"/>
      <c r="AY27" s="481"/>
      <c r="AZ27" s="481"/>
      <c r="BA27" s="481"/>
      <c r="BB27" s="481"/>
      <c r="BC27" s="481"/>
      <c r="BD27" s="481"/>
      <c r="BE27" s="481"/>
      <c r="BF27" s="481"/>
      <c r="BG27" s="481"/>
      <c r="BH27" s="481"/>
      <c r="BI27" s="481"/>
      <c r="BJ27" s="481"/>
      <c r="BK27" s="481"/>
      <c r="BL27" s="481"/>
      <c r="BM27" s="481"/>
      <c r="BN27" s="481"/>
      <c r="BO27" s="481"/>
      <c r="BP27" s="481"/>
      <c r="BQ27" s="481"/>
      <c r="BR27" s="481"/>
      <c r="BS27" s="481"/>
      <c r="BT27" s="481"/>
      <c r="BU27" s="481"/>
      <c r="BV27" s="481"/>
      <c r="BW27" s="481"/>
      <c r="BX27" s="481"/>
      <c r="BY27" s="481"/>
      <c r="BZ27" s="481"/>
      <c r="CA27" s="481"/>
      <c r="CB27" s="481"/>
      <c r="CC27" s="481"/>
      <c r="CD27" s="481"/>
      <c r="CE27" s="481"/>
      <c r="CF27" s="481"/>
      <c r="CG27" s="481"/>
      <c r="CH27" s="481"/>
      <c r="CI27" s="481"/>
      <c r="CJ27" s="481"/>
      <c r="CK27" s="481"/>
      <c r="CL27" s="481"/>
      <c r="CM27" s="481"/>
      <c r="CN27" s="481"/>
      <c r="CO27" s="481"/>
      <c r="CP27" s="481"/>
      <c r="CQ27" s="481"/>
      <c r="CR27" s="481"/>
      <c r="CS27" s="481"/>
      <c r="CT27" s="481"/>
      <c r="CU27" s="481"/>
      <c r="CV27" s="481"/>
      <c r="CW27" s="481"/>
      <c r="CX27" s="481"/>
      <c r="CY27" s="481"/>
      <c r="CZ27" s="481"/>
      <c r="DA27" s="481"/>
      <c r="DB27" s="481"/>
      <c r="DC27" s="481"/>
      <c r="DD27" s="481"/>
      <c r="DE27" s="481"/>
      <c r="DF27" s="481"/>
      <c r="DG27" s="481"/>
      <c r="DH27" s="481"/>
      <c r="DI27" s="481"/>
      <c r="DJ27" s="481"/>
      <c r="DK27" s="481"/>
      <c r="DL27" s="481"/>
      <c r="DM27" s="481"/>
      <c r="DN27" s="481"/>
      <c r="DO27" s="481"/>
      <c r="DP27" s="481"/>
      <c r="DQ27" s="481"/>
      <c r="DR27" s="481"/>
      <c r="DS27" s="481"/>
      <c r="DT27" s="481"/>
      <c r="DU27" s="481"/>
      <c r="DV27" s="481"/>
      <c r="DW27" s="481"/>
      <c r="DX27" s="481"/>
      <c r="DY27" s="481"/>
      <c r="DZ27" s="481"/>
      <c r="EA27" s="481"/>
      <c r="EB27" s="481"/>
      <c r="EC27" s="481"/>
      <c r="ED27" s="481"/>
      <c r="EE27" s="481"/>
      <c r="EF27" s="481"/>
      <c r="EG27" s="481"/>
      <c r="EH27" s="481"/>
      <c r="EI27" s="481"/>
      <c r="EJ27" s="481"/>
      <c r="EK27" s="481"/>
      <c r="EL27" s="481"/>
      <c r="EM27" s="481"/>
      <c r="EN27" s="481"/>
      <c r="EO27" s="481"/>
      <c r="EP27" s="481"/>
      <c r="EQ27" s="481"/>
      <c r="ER27" s="481"/>
      <c r="ES27" s="481"/>
      <c r="ET27" s="481"/>
      <c r="EU27" s="481"/>
      <c r="EV27" s="481"/>
      <c r="EW27" s="481"/>
      <c r="EX27" s="481"/>
      <c r="EY27" s="481"/>
      <c r="EZ27" s="481"/>
      <c r="FA27" s="481"/>
      <c r="FB27" s="481"/>
      <c r="FC27" s="481"/>
      <c r="FD27" s="481"/>
      <c r="FE27" s="481"/>
      <c r="FF27" s="481"/>
      <c r="FG27" s="481"/>
      <c r="FH27" s="481"/>
      <c r="FI27" s="481"/>
      <c r="FJ27" s="481"/>
      <c r="FK27" s="481"/>
      <c r="FL27" s="481"/>
      <c r="FM27" s="481"/>
      <c r="FN27" s="481"/>
      <c r="FO27" s="481"/>
      <c r="FP27" s="481"/>
      <c r="FQ27" s="481"/>
      <c r="FR27" s="481"/>
      <c r="FS27" s="481"/>
      <c r="FT27" s="481"/>
      <c r="FU27" s="481"/>
      <c r="FV27" s="481"/>
      <c r="FW27" s="481"/>
      <c r="FX27" s="481"/>
      <c r="FY27" s="481"/>
      <c r="FZ27" s="481"/>
      <c r="GA27" s="481"/>
      <c r="GB27" s="481"/>
      <c r="GC27" s="481"/>
      <c r="GD27" s="481"/>
      <c r="GE27" s="481"/>
      <c r="GF27" s="481"/>
      <c r="GG27" s="481"/>
      <c r="GH27" s="481"/>
      <c r="GI27" s="481"/>
      <c r="GJ27" s="481"/>
      <c r="GK27" s="481"/>
      <c r="GL27" s="481"/>
      <c r="GM27" s="481"/>
      <c r="GN27" s="481"/>
      <c r="GO27" s="481"/>
      <c r="GP27" s="481"/>
      <c r="GQ27" s="481"/>
      <c r="GR27" s="481"/>
      <c r="GS27" s="481"/>
      <c r="GT27" s="481"/>
      <c r="GU27" s="481"/>
      <c r="GV27" s="481"/>
      <c r="GW27" s="481"/>
      <c r="GX27" s="481"/>
      <c r="GY27" s="481"/>
      <c r="GZ27" s="481"/>
      <c r="HA27" s="481"/>
      <c r="HB27" s="481"/>
      <c r="HC27" s="481"/>
      <c r="HD27" s="481"/>
      <c r="HE27" s="481"/>
      <c r="HF27" s="481"/>
      <c r="HG27" s="481"/>
      <c r="HH27" s="481"/>
      <c r="HI27" s="481"/>
      <c r="HJ27" s="481"/>
      <c r="HK27" s="481"/>
      <c r="HL27" s="481"/>
      <c r="HM27" s="481"/>
      <c r="HN27" s="481"/>
      <c r="HO27" s="481"/>
      <c r="HP27" s="481"/>
      <c r="HQ27" s="481"/>
      <c r="HR27" s="481"/>
      <c r="HS27" s="481"/>
      <c r="HT27" s="481"/>
      <c r="HU27" s="481"/>
      <c r="HV27" s="481"/>
      <c r="HW27" s="481"/>
      <c r="HX27" s="481"/>
      <c r="HY27" s="481"/>
      <c r="HZ27" s="481"/>
      <c r="IA27" s="481"/>
      <c r="IB27" s="481"/>
      <c r="IC27" s="481"/>
      <c r="ID27" s="481"/>
      <c r="IE27" s="481"/>
      <c r="IF27" s="481"/>
      <c r="IG27" s="481"/>
      <c r="IH27" s="481"/>
      <c r="II27" s="481"/>
      <c r="IJ27" s="481"/>
      <c r="IK27" s="481"/>
      <c r="IL27" s="481"/>
      <c r="IM27" s="481"/>
      <c r="IN27" s="481"/>
      <c r="IO27" s="481"/>
      <c r="IP27" s="481"/>
      <c r="IQ27" s="481"/>
      <c r="IR27" s="481"/>
      <c r="IS27" s="481"/>
      <c r="IT27" s="481"/>
      <c r="IU27" s="481"/>
    </row>
    <row r="28" spans="1:255" s="482" customFormat="1" ht="141.75" customHeight="1" x14ac:dyDescent="0.25">
      <c r="A28" s="473"/>
      <c r="B28" s="290" t="s">
        <v>8</v>
      </c>
      <c r="C28" s="230" t="s">
        <v>264</v>
      </c>
      <c r="D28" s="69" t="s">
        <v>369</v>
      </c>
      <c r="E28" s="213" t="s">
        <v>370</v>
      </c>
      <c r="F28" s="293" t="s">
        <v>461</v>
      </c>
      <c r="G28" s="237">
        <v>0.47256974531819884</v>
      </c>
      <c r="H28" s="295" t="s">
        <v>66</v>
      </c>
      <c r="I28" s="296" t="s">
        <v>120</v>
      </c>
      <c r="J28" s="296" t="s">
        <v>451</v>
      </c>
      <c r="K28" s="296" t="s">
        <v>452</v>
      </c>
      <c r="L28" s="296">
        <v>3241000</v>
      </c>
      <c r="M28" s="296" t="s">
        <v>453</v>
      </c>
      <c r="N28" s="462">
        <v>42736</v>
      </c>
      <c r="O28" s="462">
        <v>43981</v>
      </c>
      <c r="P28" s="474" t="s">
        <v>462</v>
      </c>
      <c r="Q28" s="296" t="s">
        <v>463</v>
      </c>
      <c r="R28" s="475">
        <v>1</v>
      </c>
      <c r="S28" s="475">
        <v>1</v>
      </c>
      <c r="T28" s="475">
        <v>1</v>
      </c>
      <c r="U28" s="475">
        <v>1</v>
      </c>
      <c r="V28" s="296" t="s">
        <v>869</v>
      </c>
      <c r="W28" s="296"/>
      <c r="X28" s="296"/>
      <c r="Y28" s="296"/>
      <c r="Z28" s="296"/>
      <c r="AA28" s="296"/>
      <c r="AB28" s="296"/>
      <c r="AC28" s="296" t="s">
        <v>456</v>
      </c>
      <c r="AD28" s="296" t="s">
        <v>457</v>
      </c>
      <c r="AE28" s="296" t="s">
        <v>458</v>
      </c>
      <c r="AF28" s="476">
        <v>1052</v>
      </c>
      <c r="AG28" s="296" t="s">
        <v>459</v>
      </c>
      <c r="AH28" s="477" t="s">
        <v>460</v>
      </c>
      <c r="AI28" s="154">
        <v>360774821001.75006</v>
      </c>
      <c r="AJ28" s="433">
        <v>0.96349599598330438</v>
      </c>
      <c r="AK28" s="154">
        <v>360620040931.29425</v>
      </c>
      <c r="AL28" s="478" t="s">
        <v>870</v>
      </c>
      <c r="AM28" s="479" t="s">
        <v>871</v>
      </c>
      <c r="AN28" s="480"/>
      <c r="AO28" s="481"/>
      <c r="AP28" s="481"/>
      <c r="AQ28" s="481"/>
      <c r="AR28" s="481"/>
      <c r="AS28" s="481"/>
      <c r="AT28" s="481"/>
      <c r="AU28" s="481"/>
      <c r="AV28" s="481"/>
      <c r="AW28" s="481"/>
      <c r="AX28" s="481"/>
      <c r="AY28" s="481"/>
      <c r="AZ28" s="481"/>
      <c r="BA28" s="481"/>
      <c r="BB28" s="481"/>
      <c r="BC28" s="481"/>
      <c r="BD28" s="481"/>
      <c r="BE28" s="481"/>
      <c r="BF28" s="481"/>
      <c r="BG28" s="481"/>
      <c r="BH28" s="481"/>
      <c r="BI28" s="481"/>
      <c r="BJ28" s="481"/>
      <c r="BK28" s="481"/>
      <c r="BL28" s="481"/>
      <c r="BM28" s="481"/>
      <c r="BN28" s="481"/>
      <c r="BO28" s="481"/>
      <c r="BP28" s="481"/>
      <c r="BQ28" s="481"/>
      <c r="BR28" s="481"/>
      <c r="BS28" s="481"/>
      <c r="BT28" s="481"/>
      <c r="BU28" s="481"/>
      <c r="BV28" s="481"/>
      <c r="BW28" s="481"/>
      <c r="BX28" s="481"/>
      <c r="BY28" s="481"/>
      <c r="BZ28" s="481"/>
      <c r="CA28" s="481"/>
      <c r="CB28" s="481"/>
      <c r="CC28" s="481"/>
      <c r="CD28" s="481"/>
      <c r="CE28" s="481"/>
      <c r="CF28" s="481"/>
      <c r="CG28" s="481"/>
      <c r="CH28" s="481"/>
      <c r="CI28" s="481"/>
      <c r="CJ28" s="481"/>
      <c r="CK28" s="481"/>
      <c r="CL28" s="481"/>
      <c r="CM28" s="481"/>
      <c r="CN28" s="481"/>
      <c r="CO28" s="481"/>
      <c r="CP28" s="481"/>
      <c r="CQ28" s="481"/>
      <c r="CR28" s="481"/>
      <c r="CS28" s="481"/>
      <c r="CT28" s="481"/>
      <c r="CU28" s="481"/>
      <c r="CV28" s="481"/>
      <c r="CW28" s="481"/>
      <c r="CX28" s="481"/>
      <c r="CY28" s="481"/>
      <c r="CZ28" s="481"/>
      <c r="DA28" s="481"/>
      <c r="DB28" s="481"/>
      <c r="DC28" s="481"/>
      <c r="DD28" s="481"/>
      <c r="DE28" s="481"/>
      <c r="DF28" s="481"/>
      <c r="DG28" s="481"/>
      <c r="DH28" s="481"/>
      <c r="DI28" s="481"/>
      <c r="DJ28" s="481"/>
      <c r="DK28" s="481"/>
      <c r="DL28" s="481"/>
      <c r="DM28" s="481"/>
      <c r="DN28" s="481"/>
      <c r="DO28" s="481"/>
      <c r="DP28" s="481"/>
      <c r="DQ28" s="481"/>
      <c r="DR28" s="481"/>
      <c r="DS28" s="481"/>
      <c r="DT28" s="481"/>
      <c r="DU28" s="481"/>
      <c r="DV28" s="481"/>
      <c r="DW28" s="481"/>
      <c r="DX28" s="481"/>
      <c r="DY28" s="481"/>
      <c r="DZ28" s="481"/>
      <c r="EA28" s="481"/>
      <c r="EB28" s="481"/>
      <c r="EC28" s="481"/>
      <c r="ED28" s="481"/>
      <c r="EE28" s="481"/>
      <c r="EF28" s="481"/>
      <c r="EG28" s="481"/>
      <c r="EH28" s="481"/>
      <c r="EI28" s="481"/>
      <c r="EJ28" s="481"/>
      <c r="EK28" s="481"/>
      <c r="EL28" s="481"/>
      <c r="EM28" s="481"/>
      <c r="EN28" s="481"/>
      <c r="EO28" s="481"/>
      <c r="EP28" s="481"/>
      <c r="EQ28" s="481"/>
      <c r="ER28" s="481"/>
      <c r="ES28" s="481"/>
      <c r="ET28" s="481"/>
      <c r="EU28" s="481"/>
      <c r="EV28" s="481"/>
      <c r="EW28" s="481"/>
      <c r="EX28" s="481"/>
      <c r="EY28" s="481"/>
      <c r="EZ28" s="481"/>
      <c r="FA28" s="481"/>
      <c r="FB28" s="481"/>
      <c r="FC28" s="481"/>
      <c r="FD28" s="481"/>
      <c r="FE28" s="481"/>
      <c r="FF28" s="481"/>
      <c r="FG28" s="481"/>
      <c r="FH28" s="481"/>
      <c r="FI28" s="481"/>
      <c r="FJ28" s="481"/>
      <c r="FK28" s="481"/>
      <c r="FL28" s="481"/>
      <c r="FM28" s="481"/>
      <c r="FN28" s="481"/>
      <c r="FO28" s="481"/>
      <c r="FP28" s="481"/>
      <c r="FQ28" s="481"/>
      <c r="FR28" s="481"/>
      <c r="FS28" s="481"/>
      <c r="FT28" s="481"/>
      <c r="FU28" s="481"/>
      <c r="FV28" s="481"/>
      <c r="FW28" s="481"/>
      <c r="FX28" s="481"/>
      <c r="FY28" s="481"/>
      <c r="FZ28" s="481"/>
      <c r="GA28" s="481"/>
      <c r="GB28" s="481"/>
      <c r="GC28" s="481"/>
      <c r="GD28" s="481"/>
      <c r="GE28" s="481"/>
      <c r="GF28" s="481"/>
      <c r="GG28" s="481"/>
      <c r="GH28" s="481"/>
      <c r="GI28" s="481"/>
      <c r="GJ28" s="481"/>
      <c r="GK28" s="481"/>
      <c r="GL28" s="481"/>
      <c r="GM28" s="481"/>
      <c r="GN28" s="481"/>
      <c r="GO28" s="481"/>
      <c r="GP28" s="481"/>
      <c r="GQ28" s="481"/>
      <c r="GR28" s="481"/>
      <c r="GS28" s="481"/>
      <c r="GT28" s="481"/>
      <c r="GU28" s="481"/>
      <c r="GV28" s="481"/>
      <c r="GW28" s="481"/>
      <c r="GX28" s="481"/>
      <c r="GY28" s="481"/>
      <c r="GZ28" s="481"/>
      <c r="HA28" s="481"/>
      <c r="HB28" s="481"/>
      <c r="HC28" s="481"/>
      <c r="HD28" s="481"/>
      <c r="HE28" s="481"/>
      <c r="HF28" s="481"/>
      <c r="HG28" s="481"/>
      <c r="HH28" s="481"/>
      <c r="HI28" s="481"/>
      <c r="HJ28" s="481"/>
      <c r="HK28" s="481"/>
      <c r="HL28" s="481"/>
      <c r="HM28" s="481"/>
      <c r="HN28" s="481"/>
      <c r="HO28" s="481"/>
      <c r="HP28" s="481"/>
      <c r="HQ28" s="481"/>
      <c r="HR28" s="481"/>
      <c r="HS28" s="481"/>
      <c r="HT28" s="481"/>
      <c r="HU28" s="481"/>
      <c r="HV28" s="481"/>
      <c r="HW28" s="481"/>
      <c r="HX28" s="481"/>
      <c r="HY28" s="481"/>
      <c r="HZ28" s="481"/>
      <c r="IA28" s="481"/>
      <c r="IB28" s="481"/>
      <c r="IC28" s="481"/>
      <c r="ID28" s="481"/>
      <c r="IE28" s="481"/>
      <c r="IF28" s="481"/>
      <c r="IG28" s="481"/>
      <c r="IH28" s="481"/>
      <c r="II28" s="481"/>
      <c r="IJ28" s="481"/>
      <c r="IK28" s="481"/>
      <c r="IL28" s="481"/>
      <c r="IM28" s="481"/>
      <c r="IN28" s="481"/>
      <c r="IO28" s="481"/>
      <c r="IP28" s="481"/>
      <c r="IQ28" s="481"/>
      <c r="IR28" s="481"/>
      <c r="IS28" s="481"/>
      <c r="IT28" s="481"/>
      <c r="IU28" s="481"/>
    </row>
    <row r="29" spans="1:255" s="482" customFormat="1" ht="118.5" customHeight="1" x14ac:dyDescent="0.25">
      <c r="A29" s="473"/>
      <c r="B29" s="290" t="s">
        <v>8</v>
      </c>
      <c r="C29" s="229" t="s">
        <v>264</v>
      </c>
      <c r="D29" s="118" t="s">
        <v>369</v>
      </c>
      <c r="E29" s="212" t="s">
        <v>370</v>
      </c>
      <c r="F29" s="293" t="s">
        <v>465</v>
      </c>
      <c r="G29" s="237">
        <v>0.16887354951960942</v>
      </c>
      <c r="H29" s="295" t="s">
        <v>66</v>
      </c>
      <c r="I29" s="296" t="s">
        <v>120</v>
      </c>
      <c r="J29" s="296" t="s">
        <v>451</v>
      </c>
      <c r="K29" s="296" t="s">
        <v>452</v>
      </c>
      <c r="L29" s="296">
        <v>3241000</v>
      </c>
      <c r="M29" s="296" t="s">
        <v>453</v>
      </c>
      <c r="N29" s="483">
        <v>42736</v>
      </c>
      <c r="O29" s="484">
        <v>43981</v>
      </c>
      <c r="P29" s="474" t="s">
        <v>466</v>
      </c>
      <c r="Q29" s="296" t="s">
        <v>467</v>
      </c>
      <c r="R29" s="475">
        <v>1</v>
      </c>
      <c r="S29" s="475">
        <v>1</v>
      </c>
      <c r="T29" s="475">
        <v>1</v>
      </c>
      <c r="U29" s="475">
        <v>1</v>
      </c>
      <c r="V29" s="296" t="s">
        <v>872</v>
      </c>
      <c r="W29" s="296"/>
      <c r="X29" s="296"/>
      <c r="Y29" s="296"/>
      <c r="Z29" s="296"/>
      <c r="AA29" s="296"/>
      <c r="AB29" s="296"/>
      <c r="AC29" s="296" t="s">
        <v>456</v>
      </c>
      <c r="AD29" s="296" t="s">
        <v>457</v>
      </c>
      <c r="AE29" s="296" t="s">
        <v>458</v>
      </c>
      <c r="AF29" s="476">
        <v>1052</v>
      </c>
      <c r="AG29" s="296" t="s">
        <v>459</v>
      </c>
      <c r="AH29" s="477" t="s">
        <v>464</v>
      </c>
      <c r="AI29" s="154">
        <v>128923455645.35446</v>
      </c>
      <c r="AJ29" s="433">
        <v>0.96894695838555811</v>
      </c>
      <c r="AK29" s="154">
        <v>128910145462.25491</v>
      </c>
      <c r="AL29" s="478" t="s">
        <v>873</v>
      </c>
      <c r="AM29" s="479" t="s">
        <v>874</v>
      </c>
      <c r="AN29" s="485"/>
      <c r="AO29" s="481"/>
      <c r="AP29" s="481"/>
      <c r="AQ29" s="481"/>
      <c r="AR29" s="481"/>
      <c r="AS29" s="481"/>
      <c r="AT29" s="481"/>
      <c r="AU29" s="481"/>
      <c r="AV29" s="481"/>
      <c r="AW29" s="481"/>
      <c r="AX29" s="481"/>
      <c r="AY29" s="481"/>
      <c r="AZ29" s="481"/>
      <c r="BA29" s="481"/>
      <c r="BB29" s="481"/>
      <c r="BC29" s="481"/>
      <c r="BD29" s="481"/>
      <c r="BE29" s="481"/>
      <c r="BF29" s="481"/>
      <c r="BG29" s="481"/>
      <c r="BH29" s="481"/>
      <c r="BI29" s="481"/>
      <c r="BJ29" s="481"/>
      <c r="BK29" s="481"/>
      <c r="BL29" s="481"/>
      <c r="BM29" s="481"/>
      <c r="BN29" s="481"/>
      <c r="BO29" s="481"/>
      <c r="BP29" s="481"/>
      <c r="BQ29" s="481"/>
      <c r="BR29" s="481"/>
      <c r="BS29" s="481"/>
      <c r="BT29" s="481"/>
      <c r="BU29" s="481"/>
      <c r="BV29" s="481"/>
      <c r="BW29" s="481"/>
      <c r="BX29" s="481"/>
      <c r="BY29" s="481"/>
      <c r="BZ29" s="481"/>
      <c r="CA29" s="481"/>
      <c r="CB29" s="481"/>
      <c r="CC29" s="481"/>
      <c r="CD29" s="481"/>
      <c r="CE29" s="481"/>
      <c r="CF29" s="481"/>
      <c r="CG29" s="481"/>
      <c r="CH29" s="481"/>
      <c r="CI29" s="481"/>
      <c r="CJ29" s="481"/>
      <c r="CK29" s="481"/>
      <c r="CL29" s="481"/>
      <c r="CM29" s="481"/>
      <c r="CN29" s="481"/>
      <c r="CO29" s="481"/>
      <c r="CP29" s="481"/>
      <c r="CQ29" s="481"/>
      <c r="CR29" s="481"/>
      <c r="CS29" s="481"/>
      <c r="CT29" s="481"/>
      <c r="CU29" s="481"/>
      <c r="CV29" s="481"/>
      <c r="CW29" s="481"/>
      <c r="CX29" s="481"/>
      <c r="CY29" s="481"/>
      <c r="CZ29" s="481"/>
      <c r="DA29" s="481"/>
      <c r="DB29" s="481"/>
      <c r="DC29" s="481"/>
      <c r="DD29" s="481"/>
      <c r="DE29" s="481"/>
      <c r="DF29" s="481"/>
      <c r="DG29" s="481"/>
      <c r="DH29" s="481"/>
      <c r="DI29" s="481"/>
      <c r="DJ29" s="481"/>
      <c r="DK29" s="481"/>
      <c r="DL29" s="481"/>
      <c r="DM29" s="481"/>
      <c r="DN29" s="481"/>
      <c r="DO29" s="481"/>
      <c r="DP29" s="481"/>
      <c r="DQ29" s="481"/>
      <c r="DR29" s="481"/>
      <c r="DS29" s="481"/>
      <c r="DT29" s="481"/>
      <c r="DU29" s="481"/>
      <c r="DV29" s="481"/>
      <c r="DW29" s="481"/>
      <c r="DX29" s="481"/>
      <c r="DY29" s="481"/>
      <c r="DZ29" s="481"/>
      <c r="EA29" s="481"/>
      <c r="EB29" s="481"/>
      <c r="EC29" s="481"/>
      <c r="ED29" s="481"/>
      <c r="EE29" s="481"/>
      <c r="EF29" s="481"/>
      <c r="EG29" s="481"/>
      <c r="EH29" s="481"/>
      <c r="EI29" s="481"/>
      <c r="EJ29" s="481"/>
      <c r="EK29" s="481"/>
      <c r="EL29" s="481"/>
      <c r="EM29" s="481"/>
      <c r="EN29" s="481"/>
      <c r="EO29" s="481"/>
      <c r="EP29" s="481"/>
      <c r="EQ29" s="481"/>
      <c r="ER29" s="481"/>
      <c r="ES29" s="481"/>
      <c r="ET29" s="481"/>
      <c r="EU29" s="481"/>
      <c r="EV29" s="481"/>
      <c r="EW29" s="481"/>
      <c r="EX29" s="481"/>
      <c r="EY29" s="481"/>
      <c r="EZ29" s="481"/>
      <c r="FA29" s="481"/>
      <c r="FB29" s="481"/>
      <c r="FC29" s="481"/>
      <c r="FD29" s="481"/>
      <c r="FE29" s="481"/>
      <c r="FF29" s="481"/>
      <c r="FG29" s="481"/>
      <c r="FH29" s="481"/>
      <c r="FI29" s="481"/>
      <c r="FJ29" s="481"/>
      <c r="FK29" s="481"/>
      <c r="FL29" s="481"/>
      <c r="FM29" s="481"/>
      <c r="FN29" s="481"/>
      <c r="FO29" s="481"/>
      <c r="FP29" s="481"/>
      <c r="FQ29" s="481"/>
      <c r="FR29" s="481"/>
      <c r="FS29" s="481"/>
      <c r="FT29" s="481"/>
      <c r="FU29" s="481"/>
      <c r="FV29" s="481"/>
      <c r="FW29" s="481"/>
      <c r="FX29" s="481"/>
      <c r="FY29" s="481"/>
      <c r="FZ29" s="481"/>
      <c r="GA29" s="481"/>
      <c r="GB29" s="481"/>
      <c r="GC29" s="481"/>
      <c r="GD29" s="481"/>
      <c r="GE29" s="481"/>
      <c r="GF29" s="481"/>
      <c r="GG29" s="481"/>
      <c r="GH29" s="481"/>
      <c r="GI29" s="481"/>
      <c r="GJ29" s="481"/>
      <c r="GK29" s="481"/>
      <c r="GL29" s="481"/>
      <c r="GM29" s="481"/>
      <c r="GN29" s="481"/>
      <c r="GO29" s="481"/>
      <c r="GP29" s="481"/>
      <c r="GQ29" s="481"/>
      <c r="GR29" s="481"/>
      <c r="GS29" s="481"/>
      <c r="GT29" s="481"/>
      <c r="GU29" s="481"/>
      <c r="GV29" s="481"/>
      <c r="GW29" s="481"/>
      <c r="GX29" s="481"/>
      <c r="GY29" s="481"/>
      <c r="GZ29" s="481"/>
      <c r="HA29" s="481"/>
      <c r="HB29" s="481"/>
      <c r="HC29" s="481"/>
      <c r="HD29" s="481"/>
      <c r="HE29" s="481"/>
      <c r="HF29" s="481"/>
      <c r="HG29" s="481"/>
      <c r="HH29" s="481"/>
      <c r="HI29" s="481"/>
      <c r="HJ29" s="481"/>
      <c r="HK29" s="481"/>
      <c r="HL29" s="481"/>
      <c r="HM29" s="481"/>
      <c r="HN29" s="481"/>
      <c r="HO29" s="481"/>
      <c r="HP29" s="481"/>
      <c r="HQ29" s="481"/>
      <c r="HR29" s="481"/>
      <c r="HS29" s="481"/>
      <c r="HT29" s="481"/>
      <c r="HU29" s="481"/>
      <c r="HV29" s="481"/>
      <c r="HW29" s="481"/>
      <c r="HX29" s="481"/>
      <c r="HY29" s="481"/>
      <c r="HZ29" s="481"/>
      <c r="IA29" s="481"/>
      <c r="IB29" s="481"/>
      <c r="IC29" s="481"/>
      <c r="ID29" s="481"/>
      <c r="IE29" s="481"/>
      <c r="IF29" s="481"/>
      <c r="IG29" s="481"/>
      <c r="IH29" s="481"/>
      <c r="II29" s="481"/>
      <c r="IJ29" s="481"/>
      <c r="IK29" s="481"/>
      <c r="IL29" s="481"/>
      <c r="IM29" s="481"/>
      <c r="IN29" s="481"/>
      <c r="IO29" s="481"/>
      <c r="IP29" s="481"/>
      <c r="IQ29" s="481"/>
      <c r="IR29" s="481"/>
      <c r="IS29" s="481"/>
      <c r="IT29" s="481"/>
      <c r="IU29" s="481"/>
    </row>
    <row r="30" spans="1:255" s="85" customFormat="1" ht="287.25" customHeight="1" x14ac:dyDescent="0.2">
      <c r="A30" s="88"/>
      <c r="B30" s="286" t="s">
        <v>8</v>
      </c>
      <c r="C30" s="226" t="s">
        <v>264</v>
      </c>
      <c r="D30" s="111" t="s">
        <v>369</v>
      </c>
      <c r="E30" s="208" t="s">
        <v>370</v>
      </c>
      <c r="F30" s="294" t="s">
        <v>472</v>
      </c>
      <c r="G30" s="238">
        <v>1.7290200143405477E-2</v>
      </c>
      <c r="H30" s="297" t="s">
        <v>66</v>
      </c>
      <c r="I30" s="137" t="s">
        <v>120</v>
      </c>
      <c r="J30" s="137" t="s">
        <v>451</v>
      </c>
      <c r="K30" s="137" t="s">
        <v>452</v>
      </c>
      <c r="L30" s="137">
        <v>3241000</v>
      </c>
      <c r="M30" s="83" t="s">
        <v>453</v>
      </c>
      <c r="N30" s="462">
        <v>42736</v>
      </c>
      <c r="O30" s="462">
        <v>43981</v>
      </c>
      <c r="P30" s="463" t="s">
        <v>473</v>
      </c>
      <c r="Q30" s="463" t="s">
        <v>474</v>
      </c>
      <c r="R30" s="464">
        <v>1</v>
      </c>
      <c r="S30" s="464">
        <v>1</v>
      </c>
      <c r="T30" s="464">
        <v>1</v>
      </c>
      <c r="U30" s="464">
        <v>1</v>
      </c>
      <c r="V30" s="39" t="s">
        <v>875</v>
      </c>
      <c r="W30" s="39"/>
      <c r="X30" s="39"/>
      <c r="Y30" s="39"/>
      <c r="Z30" s="39"/>
      <c r="AA30" s="39"/>
      <c r="AB30" s="36"/>
      <c r="AC30" s="463" t="s">
        <v>456</v>
      </c>
      <c r="AD30" s="463" t="s">
        <v>468</v>
      </c>
      <c r="AE30" s="463" t="s">
        <v>469</v>
      </c>
      <c r="AF30" s="463">
        <v>1053</v>
      </c>
      <c r="AG30" s="463" t="s">
        <v>470</v>
      </c>
      <c r="AH30" s="465" t="s">
        <v>471</v>
      </c>
      <c r="AI30" s="157">
        <v>13199890436.535149</v>
      </c>
      <c r="AJ30" s="472">
        <v>100</v>
      </c>
      <c r="AK30" s="156">
        <v>13042954025.650913</v>
      </c>
      <c r="AL30" s="35" t="s">
        <v>876</v>
      </c>
      <c r="AM30" s="468" t="s">
        <v>877</v>
      </c>
      <c r="AN30" s="184"/>
      <c r="AO30" s="181"/>
      <c r="AP30" s="181"/>
      <c r="AQ30" s="181"/>
      <c r="AR30" s="181"/>
      <c r="AS30" s="181"/>
      <c r="AT30" s="181"/>
      <c r="AU30" s="181"/>
      <c r="AV30" s="181"/>
      <c r="AW30" s="181"/>
      <c r="AX30" s="181"/>
      <c r="AY30" s="181"/>
      <c r="AZ30" s="181"/>
      <c r="BA30" s="181"/>
      <c r="BB30" s="181"/>
      <c r="BC30" s="181"/>
    </row>
    <row r="31" spans="1:255" s="85" customFormat="1" ht="171" customHeight="1" x14ac:dyDescent="0.2">
      <c r="A31" s="88"/>
      <c r="B31" s="286" t="s">
        <v>8</v>
      </c>
      <c r="C31" s="226" t="s">
        <v>264</v>
      </c>
      <c r="D31" s="111" t="s">
        <v>369</v>
      </c>
      <c r="E31" s="208" t="s">
        <v>370</v>
      </c>
      <c r="F31" s="294" t="s">
        <v>479</v>
      </c>
      <c r="G31" s="238">
        <v>2.3877866944200962E-2</v>
      </c>
      <c r="H31" s="297" t="s">
        <v>66</v>
      </c>
      <c r="I31" s="137" t="s">
        <v>120</v>
      </c>
      <c r="J31" s="137" t="s">
        <v>451</v>
      </c>
      <c r="K31" s="137" t="s">
        <v>452</v>
      </c>
      <c r="L31" s="137">
        <v>3241000</v>
      </c>
      <c r="M31" s="83" t="s">
        <v>453</v>
      </c>
      <c r="N31" s="462">
        <v>42552</v>
      </c>
      <c r="O31" s="462">
        <v>43981</v>
      </c>
      <c r="P31" s="463" t="s">
        <v>480</v>
      </c>
      <c r="Q31" s="463" t="s">
        <v>481</v>
      </c>
      <c r="R31" s="464">
        <v>1</v>
      </c>
      <c r="S31" s="464">
        <v>1</v>
      </c>
      <c r="T31" s="464">
        <v>1</v>
      </c>
      <c r="U31" s="464">
        <v>1</v>
      </c>
      <c r="V31" s="39" t="s">
        <v>878</v>
      </c>
      <c r="W31" s="39"/>
      <c r="X31" s="39"/>
      <c r="Y31" s="39"/>
      <c r="Z31" s="39"/>
      <c r="AA31" s="39"/>
      <c r="AB31" s="36"/>
      <c r="AC31" s="463" t="s">
        <v>456</v>
      </c>
      <c r="AD31" s="463" t="s">
        <v>475</v>
      </c>
      <c r="AE31" s="463" t="s">
        <v>476</v>
      </c>
      <c r="AF31" s="463">
        <v>1050</v>
      </c>
      <c r="AG31" s="463" t="s">
        <v>477</v>
      </c>
      <c r="AH31" s="465" t="s">
        <v>478</v>
      </c>
      <c r="AI31" s="157">
        <v>18229125453</v>
      </c>
      <c r="AJ31" s="84">
        <v>1</v>
      </c>
      <c r="AK31" s="156">
        <v>18213460854</v>
      </c>
      <c r="AL31" s="35" t="s">
        <v>879</v>
      </c>
      <c r="AM31" s="468" t="s">
        <v>880</v>
      </c>
      <c r="AN31" s="180"/>
      <c r="AO31" s="181"/>
      <c r="AP31" s="181"/>
      <c r="AQ31" s="181"/>
      <c r="AR31" s="181"/>
      <c r="AS31" s="181"/>
      <c r="AT31" s="181"/>
      <c r="AU31" s="181"/>
      <c r="AV31" s="181"/>
      <c r="AW31" s="181"/>
      <c r="AX31" s="181"/>
      <c r="AY31" s="181"/>
      <c r="AZ31" s="181"/>
      <c r="BA31" s="181"/>
      <c r="BB31" s="181"/>
      <c r="BC31" s="181"/>
    </row>
    <row r="32" spans="1:255" s="104" customFormat="1" ht="184.5" customHeight="1" x14ac:dyDescent="0.2">
      <c r="A32" s="90"/>
      <c r="B32" s="269" t="s">
        <v>8</v>
      </c>
      <c r="C32" s="226" t="s">
        <v>264</v>
      </c>
      <c r="D32" s="111" t="s">
        <v>369</v>
      </c>
      <c r="E32" s="208" t="s">
        <v>370</v>
      </c>
      <c r="F32" s="346" t="s">
        <v>485</v>
      </c>
      <c r="G32" s="238">
        <v>2.0484368072722157E-2</v>
      </c>
      <c r="H32" s="347" t="s">
        <v>66</v>
      </c>
      <c r="I32" s="348" t="s">
        <v>120</v>
      </c>
      <c r="J32" s="348" t="s">
        <v>451</v>
      </c>
      <c r="K32" s="348" t="s">
        <v>452</v>
      </c>
      <c r="L32" s="348">
        <v>3241000</v>
      </c>
      <c r="M32" s="349" t="s">
        <v>453</v>
      </c>
      <c r="N32" s="350">
        <v>42736</v>
      </c>
      <c r="O32" s="350">
        <v>43981</v>
      </c>
      <c r="P32" s="198" t="s">
        <v>486</v>
      </c>
      <c r="Q32" s="198" t="s">
        <v>487</v>
      </c>
      <c r="R32" s="351">
        <v>1</v>
      </c>
      <c r="S32" s="351">
        <v>1</v>
      </c>
      <c r="T32" s="351">
        <v>1</v>
      </c>
      <c r="U32" s="351">
        <v>1</v>
      </c>
      <c r="V32" s="92" t="s">
        <v>881</v>
      </c>
      <c r="W32" s="92"/>
      <c r="X32" s="92"/>
      <c r="Y32" s="92"/>
      <c r="Z32" s="92"/>
      <c r="AA32" s="92"/>
      <c r="AB32" s="91"/>
      <c r="AC32" s="198" t="s">
        <v>456</v>
      </c>
      <c r="AD32" s="198" t="s">
        <v>468</v>
      </c>
      <c r="AE32" s="198" t="s">
        <v>482</v>
      </c>
      <c r="AF32" s="198">
        <v>1056</v>
      </c>
      <c r="AG32" s="198" t="s">
        <v>483</v>
      </c>
      <c r="AH32" s="199" t="s">
        <v>484</v>
      </c>
      <c r="AI32" s="352">
        <v>15638420144.298855</v>
      </c>
      <c r="AJ32" s="353">
        <v>0.96404857795953913</v>
      </c>
      <c r="AK32" s="354">
        <v>15638420144.298855</v>
      </c>
      <c r="AL32" s="355" t="s">
        <v>882</v>
      </c>
      <c r="AM32" s="356" t="s">
        <v>883</v>
      </c>
      <c r="AN32" s="184"/>
      <c r="AO32" s="181"/>
      <c r="AP32" s="181"/>
      <c r="AQ32" s="181"/>
      <c r="AR32" s="181"/>
      <c r="AS32" s="181"/>
      <c r="AT32" s="181"/>
      <c r="AU32" s="181"/>
      <c r="AV32" s="181"/>
      <c r="AW32" s="181"/>
      <c r="AX32" s="181"/>
      <c r="AY32" s="181"/>
      <c r="AZ32" s="181"/>
      <c r="BA32" s="181"/>
      <c r="BB32" s="181"/>
      <c r="BC32" s="181"/>
      <c r="BD32" s="85"/>
      <c r="BE32" s="85"/>
      <c r="BF32" s="85"/>
      <c r="BG32" s="85"/>
      <c r="BH32" s="85"/>
      <c r="BI32" s="85"/>
      <c r="BJ32" s="85"/>
      <c r="BK32" s="85"/>
      <c r="BL32" s="85"/>
      <c r="BM32" s="85"/>
      <c r="BN32" s="85"/>
      <c r="BO32" s="85"/>
      <c r="BP32" s="85"/>
      <c r="BQ32" s="85"/>
      <c r="BR32" s="85"/>
      <c r="BS32" s="85"/>
      <c r="BT32" s="85"/>
      <c r="BU32" s="85"/>
      <c r="BV32" s="85"/>
      <c r="BW32" s="85"/>
      <c r="BX32" s="85"/>
      <c r="BY32" s="85"/>
      <c r="BZ32" s="85"/>
      <c r="CA32" s="85"/>
      <c r="CB32" s="85"/>
      <c r="CC32" s="85"/>
      <c r="CD32" s="85"/>
      <c r="CE32" s="85"/>
      <c r="CF32" s="85"/>
      <c r="CG32" s="85"/>
      <c r="CH32" s="85"/>
      <c r="CI32" s="85"/>
      <c r="CJ32" s="85"/>
      <c r="CK32" s="85"/>
      <c r="CL32" s="85"/>
      <c r="CM32" s="85"/>
      <c r="CN32" s="85"/>
      <c r="CO32" s="85"/>
      <c r="CP32" s="85"/>
      <c r="CQ32" s="85"/>
      <c r="CR32" s="85"/>
      <c r="CS32" s="85"/>
      <c r="CT32" s="85"/>
      <c r="CU32" s="85"/>
      <c r="CV32" s="85"/>
      <c r="CW32" s="85"/>
      <c r="CX32" s="85"/>
      <c r="CY32" s="85"/>
      <c r="CZ32" s="85"/>
      <c r="DA32" s="85"/>
      <c r="DB32" s="85"/>
      <c r="DC32" s="85"/>
      <c r="DD32" s="85"/>
      <c r="DE32" s="85"/>
      <c r="DF32" s="85"/>
      <c r="DG32" s="85"/>
      <c r="DH32" s="85"/>
      <c r="DI32" s="85"/>
      <c r="DJ32" s="85"/>
      <c r="DK32" s="85"/>
      <c r="DL32" s="85"/>
      <c r="DM32" s="85"/>
      <c r="DN32" s="85"/>
      <c r="DO32" s="85"/>
      <c r="DP32" s="85"/>
      <c r="DQ32" s="85"/>
      <c r="DR32" s="85"/>
      <c r="DS32" s="85"/>
      <c r="DT32" s="85"/>
      <c r="DU32" s="85"/>
      <c r="DV32" s="85"/>
      <c r="DW32" s="85"/>
      <c r="DX32" s="85"/>
      <c r="DY32" s="85"/>
      <c r="DZ32" s="85"/>
      <c r="EA32" s="85"/>
      <c r="EB32" s="85"/>
      <c r="EC32" s="85"/>
      <c r="ED32" s="85"/>
      <c r="EE32" s="85"/>
      <c r="EF32" s="85"/>
      <c r="EG32" s="85"/>
      <c r="EH32" s="85"/>
      <c r="EI32" s="85"/>
      <c r="EJ32" s="85"/>
      <c r="EK32" s="85"/>
      <c r="EL32" s="85"/>
      <c r="EM32" s="85"/>
      <c r="EN32" s="85"/>
      <c r="EO32" s="85"/>
      <c r="EP32" s="85"/>
      <c r="EQ32" s="85"/>
      <c r="ER32" s="85"/>
      <c r="ES32" s="85"/>
      <c r="ET32" s="85"/>
      <c r="EU32" s="85"/>
      <c r="EV32" s="85"/>
      <c r="EW32" s="85"/>
      <c r="EX32" s="85"/>
      <c r="EY32" s="85"/>
      <c r="EZ32" s="85"/>
      <c r="FA32" s="85"/>
      <c r="FB32" s="85"/>
      <c r="FC32" s="85"/>
      <c r="FD32" s="85"/>
      <c r="FE32" s="85"/>
      <c r="FF32" s="85"/>
      <c r="FG32" s="85"/>
      <c r="FH32" s="85"/>
      <c r="FI32" s="85"/>
      <c r="FJ32" s="85"/>
      <c r="FK32" s="85"/>
      <c r="FL32" s="85"/>
      <c r="FM32" s="85"/>
      <c r="FN32" s="85"/>
      <c r="FO32" s="85"/>
      <c r="FP32" s="85"/>
      <c r="FQ32" s="85"/>
      <c r="FR32" s="85"/>
      <c r="FS32" s="85"/>
      <c r="FT32" s="85"/>
      <c r="FU32" s="85"/>
      <c r="FV32" s="85"/>
      <c r="FW32" s="85"/>
      <c r="FX32" s="85"/>
      <c r="FY32" s="85"/>
      <c r="FZ32" s="85"/>
      <c r="GA32" s="85"/>
      <c r="GB32" s="85"/>
      <c r="GC32" s="85"/>
      <c r="GD32" s="85"/>
      <c r="GE32" s="85"/>
      <c r="GF32" s="85"/>
      <c r="GG32" s="85"/>
      <c r="GH32" s="85"/>
      <c r="GI32" s="85"/>
      <c r="GJ32" s="85"/>
      <c r="GK32" s="85"/>
      <c r="GL32" s="85"/>
      <c r="GM32" s="85"/>
      <c r="GN32" s="85"/>
      <c r="GO32" s="85"/>
      <c r="GP32" s="85"/>
      <c r="GQ32" s="85"/>
      <c r="GR32" s="85"/>
      <c r="GS32" s="85"/>
      <c r="GT32" s="85"/>
      <c r="GU32" s="85"/>
      <c r="GV32" s="85"/>
      <c r="GW32" s="85"/>
      <c r="GX32" s="85"/>
      <c r="GY32" s="85"/>
      <c r="GZ32" s="85"/>
      <c r="HA32" s="85"/>
      <c r="HB32" s="85"/>
      <c r="HC32" s="85"/>
      <c r="HD32" s="85"/>
      <c r="HE32" s="85"/>
      <c r="HF32" s="85"/>
      <c r="HG32" s="85"/>
      <c r="HH32" s="85"/>
      <c r="HI32" s="85"/>
      <c r="HJ32" s="85"/>
      <c r="HK32" s="85"/>
      <c r="HL32" s="85"/>
      <c r="HM32" s="85"/>
      <c r="HN32" s="85"/>
      <c r="HO32" s="85"/>
      <c r="HP32" s="85"/>
      <c r="HQ32" s="85"/>
      <c r="HR32" s="85"/>
      <c r="HS32" s="85"/>
      <c r="HT32" s="85"/>
      <c r="HU32" s="85"/>
      <c r="HV32" s="85"/>
      <c r="HW32" s="85"/>
      <c r="HX32" s="85"/>
      <c r="HY32" s="85"/>
      <c r="HZ32" s="85"/>
      <c r="IA32" s="85"/>
      <c r="IB32" s="85"/>
      <c r="IC32" s="85"/>
      <c r="ID32" s="85"/>
      <c r="IE32" s="85"/>
      <c r="IF32" s="85"/>
      <c r="IG32" s="85"/>
      <c r="IH32" s="85"/>
      <c r="II32" s="85"/>
      <c r="IJ32" s="85"/>
      <c r="IK32" s="85"/>
      <c r="IL32" s="85"/>
      <c r="IM32" s="85"/>
      <c r="IN32" s="85"/>
      <c r="IO32" s="85"/>
      <c r="IP32" s="85"/>
      <c r="IQ32" s="85"/>
      <c r="IR32" s="85"/>
      <c r="IS32" s="85"/>
      <c r="IT32" s="85"/>
      <c r="IU32" s="85"/>
    </row>
    <row r="33" spans="1:255" s="85" customFormat="1" ht="209.25" customHeight="1" x14ac:dyDescent="0.2">
      <c r="A33" s="88"/>
      <c r="B33" s="291" t="s">
        <v>8</v>
      </c>
      <c r="C33" s="231" t="s">
        <v>264</v>
      </c>
      <c r="D33" s="111" t="s">
        <v>369</v>
      </c>
      <c r="E33" s="208" t="s">
        <v>370</v>
      </c>
      <c r="F33" s="294" t="s">
        <v>489</v>
      </c>
      <c r="G33" s="238">
        <v>2.1162736817691513E-2</v>
      </c>
      <c r="H33" s="297" t="s">
        <v>66</v>
      </c>
      <c r="I33" s="137" t="s">
        <v>120</v>
      </c>
      <c r="J33" s="137" t="s">
        <v>451</v>
      </c>
      <c r="K33" s="137" t="s">
        <v>452</v>
      </c>
      <c r="L33" s="137">
        <v>3241000</v>
      </c>
      <c r="M33" s="83" t="s">
        <v>453</v>
      </c>
      <c r="N33" s="462">
        <v>42736</v>
      </c>
      <c r="O33" s="462">
        <v>43981</v>
      </c>
      <c r="P33" s="463" t="s">
        <v>490</v>
      </c>
      <c r="Q33" s="463" t="s">
        <v>491</v>
      </c>
      <c r="R33" s="464">
        <v>1</v>
      </c>
      <c r="S33" s="464">
        <v>1</v>
      </c>
      <c r="T33" s="464">
        <v>1</v>
      </c>
      <c r="U33" s="464">
        <v>1</v>
      </c>
      <c r="V33" s="39" t="s">
        <v>884</v>
      </c>
      <c r="W33" s="39"/>
      <c r="X33" s="39"/>
      <c r="Y33" s="39"/>
      <c r="Z33" s="39"/>
      <c r="AA33" s="39"/>
      <c r="AB33" s="36"/>
      <c r="AC33" s="463" t="s">
        <v>456</v>
      </c>
      <c r="AD33" s="463" t="s">
        <v>468</v>
      </c>
      <c r="AE33" s="463" t="s">
        <v>482</v>
      </c>
      <c r="AF33" s="463">
        <v>1056</v>
      </c>
      <c r="AG33" s="463" t="s">
        <v>483</v>
      </c>
      <c r="AH33" s="465" t="s">
        <v>488</v>
      </c>
      <c r="AI33" s="157">
        <v>16156308487.689753</v>
      </c>
      <c r="AJ33" s="471">
        <v>0.96298035034932117</v>
      </c>
      <c r="AK33" s="156">
        <v>16156308487.689753</v>
      </c>
      <c r="AL33" s="35" t="s">
        <v>885</v>
      </c>
      <c r="AM33" s="468" t="s">
        <v>886</v>
      </c>
      <c r="AN33" s="184"/>
      <c r="AO33" s="181"/>
      <c r="AP33" s="181"/>
      <c r="AQ33" s="181"/>
      <c r="AR33" s="181"/>
      <c r="AS33" s="181"/>
      <c r="AT33" s="181"/>
      <c r="AU33" s="181"/>
      <c r="AV33" s="181"/>
      <c r="AW33" s="181"/>
      <c r="AX33" s="181"/>
      <c r="AY33" s="181"/>
      <c r="AZ33" s="181"/>
      <c r="BA33" s="181"/>
      <c r="BB33" s="181"/>
      <c r="BC33" s="181"/>
    </row>
    <row r="34" spans="1:255" s="85" customFormat="1" ht="216.75" customHeight="1" x14ac:dyDescent="0.2">
      <c r="A34" s="88"/>
      <c r="B34" s="286" t="s">
        <v>8</v>
      </c>
      <c r="C34" s="226" t="s">
        <v>264</v>
      </c>
      <c r="D34" s="111" t="s">
        <v>369</v>
      </c>
      <c r="E34" s="208" t="s">
        <v>370</v>
      </c>
      <c r="F34" s="294" t="s">
        <v>494</v>
      </c>
      <c r="G34" s="238">
        <v>2.2838704023135203E-2</v>
      </c>
      <c r="H34" s="297" t="s">
        <v>66</v>
      </c>
      <c r="I34" s="137" t="s">
        <v>120</v>
      </c>
      <c r="J34" s="137" t="s">
        <v>451</v>
      </c>
      <c r="K34" s="137" t="s">
        <v>452</v>
      </c>
      <c r="L34" s="137">
        <v>3241000</v>
      </c>
      <c r="M34" s="83" t="s">
        <v>453</v>
      </c>
      <c r="N34" s="462">
        <v>42736</v>
      </c>
      <c r="O34" s="462">
        <v>43981</v>
      </c>
      <c r="P34" s="463" t="s">
        <v>495</v>
      </c>
      <c r="Q34" s="463" t="s">
        <v>496</v>
      </c>
      <c r="R34" s="464">
        <v>1</v>
      </c>
      <c r="S34" s="464">
        <v>1</v>
      </c>
      <c r="T34" s="464">
        <v>1</v>
      </c>
      <c r="U34" s="464">
        <v>1</v>
      </c>
      <c r="V34" s="39" t="s">
        <v>887</v>
      </c>
      <c r="W34" s="39"/>
      <c r="X34" s="39"/>
      <c r="Y34" s="39"/>
      <c r="Z34" s="39"/>
      <c r="AA34" s="39"/>
      <c r="AB34" s="36"/>
      <c r="AC34" s="463" t="s">
        <v>456</v>
      </c>
      <c r="AD34" s="463" t="s">
        <v>468</v>
      </c>
      <c r="AE34" s="463" t="s">
        <v>492</v>
      </c>
      <c r="AF34" s="463">
        <v>1073</v>
      </c>
      <c r="AG34" s="463" t="s">
        <v>493</v>
      </c>
      <c r="AH34" s="465" t="s">
        <v>888</v>
      </c>
      <c r="AI34" s="157">
        <v>17435795324.371647</v>
      </c>
      <c r="AJ34" s="84">
        <v>0.90069204850392426</v>
      </c>
      <c r="AK34" s="156">
        <v>17434894632.323143</v>
      </c>
      <c r="AL34" s="35" t="s">
        <v>889</v>
      </c>
      <c r="AM34" s="468" t="s">
        <v>890</v>
      </c>
      <c r="AN34" s="184"/>
      <c r="AO34" s="181"/>
      <c r="AP34" s="181"/>
      <c r="AQ34" s="181"/>
      <c r="AR34" s="181"/>
      <c r="AS34" s="181"/>
      <c r="AT34" s="181"/>
      <c r="AU34" s="181"/>
      <c r="AV34" s="181"/>
      <c r="AW34" s="181"/>
      <c r="AX34" s="181"/>
      <c r="AY34" s="181"/>
      <c r="AZ34" s="181"/>
      <c r="BA34" s="181"/>
      <c r="BB34" s="181"/>
      <c r="BC34" s="181"/>
    </row>
    <row r="35" spans="1:255" s="85" customFormat="1" ht="243" customHeight="1" x14ac:dyDescent="0.2">
      <c r="A35" s="85">
        <v>25</v>
      </c>
      <c r="B35" s="286" t="s">
        <v>8</v>
      </c>
      <c r="C35" s="226" t="s">
        <v>264</v>
      </c>
      <c r="D35" s="111" t="s">
        <v>369</v>
      </c>
      <c r="E35" s="208" t="s">
        <v>370</v>
      </c>
      <c r="F35" s="294" t="s">
        <v>498</v>
      </c>
      <c r="G35" s="238"/>
      <c r="H35" s="297" t="s">
        <v>66</v>
      </c>
      <c r="I35" s="137" t="s">
        <v>120</v>
      </c>
      <c r="J35" s="137" t="s">
        <v>451</v>
      </c>
      <c r="K35" s="137" t="s">
        <v>452</v>
      </c>
      <c r="L35" s="137">
        <v>3241000</v>
      </c>
      <c r="M35" s="83" t="s">
        <v>453</v>
      </c>
      <c r="N35" s="462">
        <v>42736</v>
      </c>
      <c r="O35" s="462">
        <v>43981</v>
      </c>
      <c r="P35" s="463" t="s">
        <v>499</v>
      </c>
      <c r="Q35" s="463" t="s">
        <v>500</v>
      </c>
      <c r="R35" s="464">
        <v>1</v>
      </c>
      <c r="S35" s="464">
        <v>1</v>
      </c>
      <c r="T35" s="464">
        <v>1</v>
      </c>
      <c r="U35" s="464">
        <v>1</v>
      </c>
      <c r="V35" s="39" t="s">
        <v>864</v>
      </c>
      <c r="W35" s="39"/>
      <c r="X35" s="39"/>
      <c r="Y35" s="39"/>
      <c r="Z35" s="39"/>
      <c r="AA35" s="39"/>
      <c r="AB35" s="36"/>
      <c r="AC35" s="36" t="s">
        <v>937</v>
      </c>
      <c r="AD35" s="463" t="s">
        <v>501</v>
      </c>
      <c r="AE35" s="463" t="s">
        <v>502</v>
      </c>
      <c r="AF35" s="463"/>
      <c r="AG35" s="463" t="s">
        <v>503</v>
      </c>
      <c r="AH35" s="465" t="s">
        <v>504</v>
      </c>
      <c r="AI35" s="157">
        <v>2468277566635.1938</v>
      </c>
      <c r="AJ35" s="466">
        <v>0.96262810815263</v>
      </c>
      <c r="AK35" s="157">
        <v>2466341354835.2207</v>
      </c>
      <c r="AL35" s="467" t="s">
        <v>938</v>
      </c>
      <c r="AM35" s="468" t="s">
        <v>1078</v>
      </c>
      <c r="AN35" s="180"/>
      <c r="AO35" s="181"/>
      <c r="AP35" s="181"/>
      <c r="AQ35" s="181"/>
      <c r="AR35" s="181"/>
      <c r="AS35" s="181"/>
      <c r="AT35" s="181"/>
      <c r="AU35" s="181"/>
      <c r="AV35" s="181"/>
      <c r="AW35" s="181"/>
      <c r="AX35" s="181"/>
      <c r="AY35" s="181"/>
      <c r="AZ35" s="181"/>
      <c r="BA35" s="181"/>
      <c r="BB35" s="181"/>
      <c r="BC35" s="181"/>
    </row>
    <row r="36" spans="1:255" s="85" customFormat="1" ht="113.25" customHeight="1" x14ac:dyDescent="0.2">
      <c r="A36" s="88">
        <v>26</v>
      </c>
      <c r="B36" s="286" t="s">
        <v>8</v>
      </c>
      <c r="C36" s="232" t="s">
        <v>289</v>
      </c>
      <c r="D36" s="56" t="s">
        <v>369</v>
      </c>
      <c r="E36" s="214" t="s">
        <v>370</v>
      </c>
      <c r="F36" s="292"/>
      <c r="G36" s="239" t="s">
        <v>62</v>
      </c>
      <c r="H36" s="298" t="s">
        <v>116</v>
      </c>
      <c r="I36" s="125"/>
      <c r="J36" s="124" t="s">
        <v>939</v>
      </c>
      <c r="K36" s="124" t="s">
        <v>940</v>
      </c>
      <c r="L36" s="124" t="s">
        <v>941</v>
      </c>
      <c r="M36" s="135">
        <v>42736</v>
      </c>
      <c r="N36" s="469">
        <v>43830</v>
      </c>
      <c r="O36" s="469" t="s">
        <v>942</v>
      </c>
      <c r="P36" s="124" t="s">
        <v>943</v>
      </c>
      <c r="Q36" s="124" t="s">
        <v>944</v>
      </c>
      <c r="R36" s="125" t="s">
        <v>945</v>
      </c>
      <c r="S36" s="125" t="s">
        <v>945</v>
      </c>
      <c r="T36" s="125">
        <v>0</v>
      </c>
      <c r="U36" s="125" t="s">
        <v>946</v>
      </c>
      <c r="V36" s="123">
        <v>0.28000000000000003</v>
      </c>
      <c r="W36" s="124" t="s">
        <v>947</v>
      </c>
      <c r="X36" s="124">
        <v>0.36</v>
      </c>
      <c r="Y36" s="124" t="s">
        <v>947</v>
      </c>
      <c r="Z36" s="123">
        <v>0.36</v>
      </c>
      <c r="AA36" s="124">
        <v>0</v>
      </c>
      <c r="AB36" s="125">
        <v>0</v>
      </c>
      <c r="AC36" s="125" t="s">
        <v>15</v>
      </c>
      <c r="AD36" s="125" t="s">
        <v>31</v>
      </c>
      <c r="AE36" s="125" t="s">
        <v>49</v>
      </c>
      <c r="AF36" s="125">
        <v>1131</v>
      </c>
      <c r="AG36" s="125" t="s">
        <v>948</v>
      </c>
      <c r="AH36" s="419" t="s">
        <v>949</v>
      </c>
      <c r="AI36" s="470">
        <v>2070566076</v>
      </c>
      <c r="AJ36" s="160">
        <v>6.8719130313810856E-2</v>
      </c>
      <c r="AK36" s="158">
        <v>79908660</v>
      </c>
      <c r="AL36" s="419">
        <v>1404</v>
      </c>
      <c r="AM36" s="394" t="s">
        <v>950</v>
      </c>
      <c r="AN36" s="180"/>
      <c r="AO36" s="181"/>
      <c r="AP36" s="181"/>
      <c r="AQ36" s="181"/>
      <c r="AR36" s="181"/>
      <c r="AS36" s="181"/>
      <c r="AT36" s="181"/>
      <c r="AU36" s="181"/>
      <c r="AV36" s="181"/>
      <c r="AW36" s="181"/>
      <c r="AX36" s="181"/>
      <c r="AY36" s="181"/>
      <c r="AZ36" s="181"/>
      <c r="BA36" s="181"/>
      <c r="BB36" s="181"/>
      <c r="BC36" s="181"/>
    </row>
    <row r="37" spans="1:255" s="85" customFormat="1" ht="199.5" customHeight="1" x14ac:dyDescent="0.2">
      <c r="A37" s="88">
        <v>27</v>
      </c>
      <c r="B37" s="286" t="s">
        <v>8</v>
      </c>
      <c r="C37" s="226" t="s">
        <v>289</v>
      </c>
      <c r="D37" s="111" t="s">
        <v>369</v>
      </c>
      <c r="E37" s="208" t="s">
        <v>370</v>
      </c>
      <c r="F37" s="286" t="s">
        <v>505</v>
      </c>
      <c r="G37" s="240">
        <v>5</v>
      </c>
      <c r="H37" s="299" t="s">
        <v>68</v>
      </c>
      <c r="I37" s="36" t="s">
        <v>165</v>
      </c>
      <c r="J37" s="39" t="s">
        <v>372</v>
      </c>
      <c r="K37" s="39" t="s">
        <v>506</v>
      </c>
      <c r="L37" s="39">
        <v>3114453832</v>
      </c>
      <c r="M37" s="138" t="s">
        <v>507</v>
      </c>
      <c r="N37" s="424">
        <v>42522</v>
      </c>
      <c r="O37" s="460">
        <v>44012</v>
      </c>
      <c r="P37" s="39" t="s">
        <v>508</v>
      </c>
      <c r="Q37" s="39" t="s">
        <v>509</v>
      </c>
      <c r="R37" s="36">
        <v>8479</v>
      </c>
      <c r="S37" s="36">
        <v>10030</v>
      </c>
      <c r="T37" s="36">
        <v>11072</v>
      </c>
      <c r="U37" s="36">
        <v>11072</v>
      </c>
      <c r="V37" s="39"/>
      <c r="W37" s="39"/>
      <c r="X37" s="39"/>
      <c r="Y37" s="39"/>
      <c r="Z37" s="39"/>
      <c r="AA37" s="39"/>
      <c r="AB37" s="36"/>
      <c r="AC37" s="36" t="s">
        <v>12</v>
      </c>
      <c r="AD37" s="36" t="s">
        <v>510</v>
      </c>
      <c r="AE37" s="36" t="s">
        <v>84</v>
      </c>
      <c r="AF37" s="36">
        <v>971</v>
      </c>
      <c r="AG37" s="36" t="s">
        <v>511</v>
      </c>
      <c r="AH37" s="35" t="s">
        <v>512</v>
      </c>
      <c r="AI37" s="163">
        <v>37024131850.343079</v>
      </c>
      <c r="AJ37" s="36"/>
      <c r="AK37" s="159">
        <v>8213076841.3263674</v>
      </c>
      <c r="AL37" s="35" t="s">
        <v>989</v>
      </c>
      <c r="AM37" s="394" t="s">
        <v>1079</v>
      </c>
      <c r="AN37" s="461"/>
      <c r="AO37" s="181"/>
      <c r="AP37" s="181"/>
      <c r="AQ37" s="181"/>
      <c r="AR37" s="181"/>
      <c r="AS37" s="181"/>
      <c r="AT37" s="181"/>
      <c r="AU37" s="181"/>
      <c r="AV37" s="181"/>
      <c r="AW37" s="181"/>
      <c r="AX37" s="181"/>
      <c r="AY37" s="181"/>
      <c r="AZ37" s="181"/>
      <c r="BA37" s="181"/>
      <c r="BB37" s="181"/>
      <c r="BC37" s="181"/>
    </row>
    <row r="38" spans="1:255" s="85" customFormat="1" ht="149.25" customHeight="1" x14ac:dyDescent="0.2">
      <c r="A38" s="85">
        <v>28</v>
      </c>
      <c r="B38" s="286" t="s">
        <v>8</v>
      </c>
      <c r="C38" s="226" t="s">
        <v>289</v>
      </c>
      <c r="D38" s="111" t="s">
        <v>369</v>
      </c>
      <c r="E38" s="208" t="s">
        <v>370</v>
      </c>
      <c r="F38" s="286" t="s">
        <v>513</v>
      </c>
      <c r="G38" s="240">
        <v>5</v>
      </c>
      <c r="H38" s="299" t="s">
        <v>68</v>
      </c>
      <c r="I38" s="36" t="s">
        <v>165</v>
      </c>
      <c r="J38" s="39" t="s">
        <v>372</v>
      </c>
      <c r="K38" s="39" t="s">
        <v>506</v>
      </c>
      <c r="L38" s="39">
        <v>3114453832</v>
      </c>
      <c r="M38" s="138" t="s">
        <v>507</v>
      </c>
      <c r="N38" s="424">
        <v>42522</v>
      </c>
      <c r="O38" s="460">
        <v>44012</v>
      </c>
      <c r="P38" s="39" t="s">
        <v>514</v>
      </c>
      <c r="Q38" s="39" t="s">
        <v>515</v>
      </c>
      <c r="R38" s="84">
        <v>1</v>
      </c>
      <c r="S38" s="84">
        <v>1</v>
      </c>
      <c r="T38" s="84">
        <v>1</v>
      </c>
      <c r="U38" s="84">
        <v>1</v>
      </c>
      <c r="V38" s="39"/>
      <c r="W38" s="39"/>
      <c r="X38" s="39"/>
      <c r="Y38" s="39"/>
      <c r="Z38" s="39"/>
      <c r="AA38" s="39"/>
      <c r="AB38" s="36"/>
      <c r="AC38" s="36" t="s">
        <v>12</v>
      </c>
      <c r="AD38" s="36" t="s">
        <v>23</v>
      </c>
      <c r="AE38" s="36" t="s">
        <v>85</v>
      </c>
      <c r="AF38" s="36">
        <v>971</v>
      </c>
      <c r="AG38" s="36" t="s">
        <v>511</v>
      </c>
      <c r="AH38" s="35" t="s">
        <v>516</v>
      </c>
      <c r="AI38" s="163">
        <v>2033825000</v>
      </c>
      <c r="AJ38" s="36"/>
      <c r="AK38" s="159">
        <v>486587631.14322925</v>
      </c>
      <c r="AL38" s="35" t="s">
        <v>516</v>
      </c>
      <c r="AM38" s="394" t="s">
        <v>1080</v>
      </c>
      <c r="AN38" s="180"/>
      <c r="AO38" s="181"/>
      <c r="AP38" s="181"/>
      <c r="AQ38" s="181"/>
      <c r="AR38" s="181"/>
      <c r="AS38" s="181"/>
      <c r="AT38" s="181"/>
      <c r="AU38" s="181"/>
      <c r="AV38" s="181"/>
      <c r="AW38" s="181"/>
      <c r="AX38" s="181"/>
      <c r="AY38" s="181"/>
      <c r="AZ38" s="181"/>
      <c r="BA38" s="181"/>
      <c r="BB38" s="181"/>
      <c r="BC38" s="181"/>
    </row>
    <row r="39" spans="1:255" s="85" customFormat="1" ht="166.5" customHeight="1" x14ac:dyDescent="0.2">
      <c r="A39" s="85">
        <v>29</v>
      </c>
      <c r="B39" s="286" t="s">
        <v>8</v>
      </c>
      <c r="C39" s="226" t="s">
        <v>289</v>
      </c>
      <c r="D39" s="111" t="s">
        <v>369</v>
      </c>
      <c r="E39" s="208" t="s">
        <v>370</v>
      </c>
      <c r="F39" s="286" t="s">
        <v>517</v>
      </c>
      <c r="G39" s="240">
        <v>5</v>
      </c>
      <c r="H39" s="299" t="s">
        <v>68</v>
      </c>
      <c r="I39" s="36" t="s">
        <v>165</v>
      </c>
      <c r="J39" s="39" t="s">
        <v>372</v>
      </c>
      <c r="K39" s="39" t="s">
        <v>506</v>
      </c>
      <c r="L39" s="39">
        <v>3114453832</v>
      </c>
      <c r="M39" s="138" t="s">
        <v>507</v>
      </c>
      <c r="N39" s="424">
        <v>42522</v>
      </c>
      <c r="O39" s="460">
        <v>44012</v>
      </c>
      <c r="P39" s="39" t="s">
        <v>518</v>
      </c>
      <c r="Q39" s="39" t="s">
        <v>519</v>
      </c>
      <c r="R39" s="39">
        <v>576</v>
      </c>
      <c r="S39" s="39">
        <v>803</v>
      </c>
      <c r="T39" s="39">
        <v>900</v>
      </c>
      <c r="U39" s="39">
        <v>900</v>
      </c>
      <c r="V39" s="39"/>
      <c r="W39" s="39"/>
      <c r="X39" s="39"/>
      <c r="Y39" s="39"/>
      <c r="Z39" s="39"/>
      <c r="AA39" s="39"/>
      <c r="AB39" s="36"/>
      <c r="AC39" s="36" t="s">
        <v>12</v>
      </c>
      <c r="AD39" s="36" t="s">
        <v>510</v>
      </c>
      <c r="AE39" s="36" t="s">
        <v>84</v>
      </c>
      <c r="AF39" s="36">
        <v>971</v>
      </c>
      <c r="AG39" s="36" t="s">
        <v>511</v>
      </c>
      <c r="AH39" s="35" t="s">
        <v>520</v>
      </c>
      <c r="AI39" s="163">
        <v>7031925000</v>
      </c>
      <c r="AJ39" s="36"/>
      <c r="AK39" s="159">
        <v>1512721440.1160944</v>
      </c>
      <c r="AL39" s="35" t="s">
        <v>990</v>
      </c>
      <c r="AM39" s="394" t="s">
        <v>1081</v>
      </c>
      <c r="AN39" s="184"/>
      <c r="AO39" s="181"/>
      <c r="AP39" s="181"/>
      <c r="AQ39" s="181"/>
      <c r="AR39" s="181"/>
      <c r="AS39" s="181"/>
      <c r="AT39" s="181"/>
      <c r="AU39" s="181"/>
      <c r="AV39" s="181"/>
      <c r="AW39" s="181"/>
      <c r="AX39" s="181"/>
      <c r="AY39" s="181"/>
      <c r="AZ39" s="181"/>
      <c r="BA39" s="181"/>
      <c r="BB39" s="181"/>
      <c r="BC39" s="181"/>
    </row>
    <row r="40" spans="1:255" s="85" customFormat="1" ht="166.5" customHeight="1" x14ac:dyDescent="0.2">
      <c r="B40" s="286" t="s">
        <v>8</v>
      </c>
      <c r="C40" s="226" t="s">
        <v>289</v>
      </c>
      <c r="D40" s="111" t="s">
        <v>369</v>
      </c>
      <c r="E40" s="208" t="s">
        <v>370</v>
      </c>
      <c r="F40" s="286" t="s">
        <v>521</v>
      </c>
      <c r="G40" s="240">
        <v>5</v>
      </c>
      <c r="H40" s="299" t="s">
        <v>68</v>
      </c>
      <c r="I40" s="36" t="s">
        <v>165</v>
      </c>
      <c r="J40" s="39" t="s">
        <v>372</v>
      </c>
      <c r="K40" s="39" t="s">
        <v>506</v>
      </c>
      <c r="L40" s="39">
        <v>3114453832</v>
      </c>
      <c r="M40" s="138" t="s">
        <v>507</v>
      </c>
      <c r="N40" s="424">
        <v>42522</v>
      </c>
      <c r="O40" s="460">
        <v>44012</v>
      </c>
      <c r="P40" s="39" t="s">
        <v>522</v>
      </c>
      <c r="Q40" s="39" t="s">
        <v>523</v>
      </c>
      <c r="R40" s="39">
        <v>807</v>
      </c>
      <c r="S40" s="39">
        <v>1123</v>
      </c>
      <c r="T40" s="39">
        <v>1440</v>
      </c>
      <c r="U40" s="39">
        <v>1440</v>
      </c>
      <c r="V40" s="39"/>
      <c r="W40" s="39"/>
      <c r="X40" s="39"/>
      <c r="Y40" s="39"/>
      <c r="Z40" s="39"/>
      <c r="AA40" s="39"/>
      <c r="AB40" s="36"/>
      <c r="AC40" s="36" t="s">
        <v>12</v>
      </c>
      <c r="AD40" s="36" t="s">
        <v>510</v>
      </c>
      <c r="AE40" s="36" t="s">
        <v>84</v>
      </c>
      <c r="AF40" s="36">
        <v>971</v>
      </c>
      <c r="AG40" s="36" t="s">
        <v>511</v>
      </c>
      <c r="AH40" s="35" t="s">
        <v>524</v>
      </c>
      <c r="AI40" s="163">
        <v>6199568300</v>
      </c>
      <c r="AJ40" s="36"/>
      <c r="AK40" s="159">
        <v>841817980.10977149</v>
      </c>
      <c r="AL40" s="35" t="s">
        <v>991</v>
      </c>
      <c r="AM40" s="394" t="s">
        <v>1082</v>
      </c>
      <c r="AN40" s="180"/>
      <c r="AO40" s="181"/>
      <c r="AP40" s="181"/>
      <c r="AQ40" s="181"/>
      <c r="AR40" s="181"/>
      <c r="AS40" s="181"/>
      <c r="AT40" s="181"/>
      <c r="AU40" s="181"/>
      <c r="AV40" s="181"/>
      <c r="AW40" s="181"/>
      <c r="AX40" s="181"/>
      <c r="AY40" s="181"/>
      <c r="AZ40" s="181"/>
      <c r="BA40" s="181"/>
      <c r="BB40" s="181"/>
      <c r="BC40" s="181"/>
    </row>
    <row r="41" spans="1:255" s="85" customFormat="1" ht="143.25" customHeight="1" x14ac:dyDescent="0.2">
      <c r="A41" s="88">
        <v>30</v>
      </c>
      <c r="B41" s="286" t="s">
        <v>8</v>
      </c>
      <c r="C41" s="226" t="s">
        <v>289</v>
      </c>
      <c r="D41" s="111" t="s">
        <v>369</v>
      </c>
      <c r="E41" s="208" t="s">
        <v>370</v>
      </c>
      <c r="F41" s="286" t="s">
        <v>526</v>
      </c>
      <c r="G41" s="240">
        <v>5</v>
      </c>
      <c r="H41" s="299" t="s">
        <v>68</v>
      </c>
      <c r="I41" s="36" t="s">
        <v>165</v>
      </c>
      <c r="J41" s="39" t="s">
        <v>372</v>
      </c>
      <c r="K41" s="39" t="s">
        <v>506</v>
      </c>
      <c r="L41" s="39">
        <v>3114453832</v>
      </c>
      <c r="M41" s="138" t="s">
        <v>507</v>
      </c>
      <c r="N41" s="424">
        <v>42522</v>
      </c>
      <c r="O41" s="460">
        <v>44012</v>
      </c>
      <c r="P41" s="39" t="s">
        <v>527</v>
      </c>
      <c r="Q41" s="39" t="s">
        <v>528</v>
      </c>
      <c r="R41" s="39">
        <v>19</v>
      </c>
      <c r="S41" s="39">
        <v>19</v>
      </c>
      <c r="T41" s="39">
        <v>19</v>
      </c>
      <c r="U41" s="39">
        <v>19</v>
      </c>
      <c r="V41" s="39"/>
      <c r="W41" s="39"/>
      <c r="X41" s="39"/>
      <c r="Y41" s="39"/>
      <c r="Z41" s="39"/>
      <c r="AA41" s="39"/>
      <c r="AB41" s="36"/>
      <c r="AC41" s="36" t="s">
        <v>13</v>
      </c>
      <c r="AD41" s="36" t="s">
        <v>27</v>
      </c>
      <c r="AE41" s="36" t="s">
        <v>47</v>
      </c>
      <c r="AF41" s="36">
        <v>1106</v>
      </c>
      <c r="AG41" s="36" t="s">
        <v>529</v>
      </c>
      <c r="AH41" s="35" t="s">
        <v>530</v>
      </c>
      <c r="AI41" s="163">
        <v>42485739456.993896</v>
      </c>
      <c r="AJ41" s="36"/>
      <c r="AK41" s="159">
        <v>13500095870.007</v>
      </c>
      <c r="AL41" s="35" t="s">
        <v>992</v>
      </c>
      <c r="AM41" s="394" t="s">
        <v>1083</v>
      </c>
      <c r="AN41" s="180"/>
      <c r="AO41" s="181"/>
      <c r="AP41" s="181"/>
      <c r="AQ41" s="181"/>
      <c r="AR41" s="181"/>
      <c r="AS41" s="181"/>
      <c r="AT41" s="181"/>
      <c r="AU41" s="181"/>
      <c r="AV41" s="181"/>
      <c r="AW41" s="181"/>
      <c r="AX41" s="181"/>
      <c r="AY41" s="181"/>
      <c r="AZ41" s="181"/>
      <c r="BA41" s="181"/>
      <c r="BB41" s="181"/>
      <c r="BC41" s="181"/>
    </row>
    <row r="42" spans="1:255" s="85" customFormat="1" ht="340.5" customHeight="1" x14ac:dyDescent="0.2">
      <c r="A42" s="88">
        <v>31</v>
      </c>
      <c r="B42" s="286" t="s">
        <v>8</v>
      </c>
      <c r="C42" s="226" t="s">
        <v>78</v>
      </c>
      <c r="D42" s="111" t="s">
        <v>369</v>
      </c>
      <c r="E42" s="208" t="s">
        <v>370</v>
      </c>
      <c r="F42" s="286" t="s">
        <v>995</v>
      </c>
      <c r="G42" s="240">
        <v>5</v>
      </c>
      <c r="H42" s="289" t="s">
        <v>70</v>
      </c>
      <c r="I42" s="39" t="s">
        <v>124</v>
      </c>
      <c r="J42" s="39" t="s">
        <v>372</v>
      </c>
      <c r="K42" s="39" t="s">
        <v>531</v>
      </c>
      <c r="L42" s="39">
        <v>3166234777</v>
      </c>
      <c r="M42" s="134" t="s">
        <v>532</v>
      </c>
      <c r="N42" s="379">
        <v>42736</v>
      </c>
      <c r="O42" s="379">
        <v>44012</v>
      </c>
      <c r="P42" s="39" t="s">
        <v>996</v>
      </c>
      <c r="Q42" s="39" t="s">
        <v>997</v>
      </c>
      <c r="R42" s="36" t="s">
        <v>998</v>
      </c>
      <c r="S42" s="36" t="s">
        <v>999</v>
      </c>
      <c r="T42" s="36" t="s">
        <v>1000</v>
      </c>
      <c r="U42" s="36" t="s">
        <v>1001</v>
      </c>
      <c r="V42" s="39" t="s">
        <v>1002</v>
      </c>
      <c r="W42" s="39"/>
      <c r="X42" s="39"/>
      <c r="Y42" s="39"/>
      <c r="Z42" s="39"/>
      <c r="AA42" s="39"/>
      <c r="AB42" s="39"/>
      <c r="AC42" s="36" t="s">
        <v>16</v>
      </c>
      <c r="AD42" s="36" t="s">
        <v>33</v>
      </c>
      <c r="AE42" s="36" t="s">
        <v>88</v>
      </c>
      <c r="AF42" s="36">
        <v>981</v>
      </c>
      <c r="AG42" s="36" t="s">
        <v>1003</v>
      </c>
      <c r="AH42" s="35" t="s">
        <v>533</v>
      </c>
      <c r="AI42" s="163">
        <v>10284301429</v>
      </c>
      <c r="AJ42" s="36"/>
      <c r="AK42" s="36"/>
      <c r="AL42" s="35"/>
      <c r="AM42" s="394" t="s">
        <v>1004</v>
      </c>
      <c r="AN42" s="180"/>
      <c r="AO42" s="181"/>
      <c r="AP42" s="181"/>
      <c r="AQ42" s="181"/>
      <c r="AR42" s="181"/>
      <c r="AS42" s="181"/>
      <c r="AT42" s="181"/>
      <c r="AU42" s="181"/>
      <c r="AV42" s="181"/>
      <c r="AW42" s="181"/>
      <c r="AX42" s="181"/>
      <c r="AY42" s="181"/>
      <c r="AZ42" s="181"/>
      <c r="BA42" s="181"/>
      <c r="BB42" s="181"/>
      <c r="BC42" s="181"/>
    </row>
    <row r="43" spans="1:255" s="85" customFormat="1" ht="362.25" customHeight="1" x14ac:dyDescent="0.2">
      <c r="A43" s="85">
        <v>32</v>
      </c>
      <c r="B43" s="286" t="s">
        <v>8</v>
      </c>
      <c r="C43" s="226" t="s">
        <v>78</v>
      </c>
      <c r="D43" s="111" t="s">
        <v>369</v>
      </c>
      <c r="E43" s="208" t="s">
        <v>370</v>
      </c>
      <c r="F43" s="286" t="s">
        <v>534</v>
      </c>
      <c r="G43" s="240">
        <v>5</v>
      </c>
      <c r="H43" s="289" t="s">
        <v>70</v>
      </c>
      <c r="I43" s="39" t="s">
        <v>167</v>
      </c>
      <c r="J43" s="39" t="s">
        <v>372</v>
      </c>
      <c r="K43" s="39" t="s">
        <v>531</v>
      </c>
      <c r="L43" s="39">
        <v>3166234778</v>
      </c>
      <c r="M43" s="134" t="s">
        <v>532</v>
      </c>
      <c r="N43" s="379">
        <v>42736</v>
      </c>
      <c r="O43" s="379">
        <v>44012</v>
      </c>
      <c r="P43" s="39" t="s">
        <v>993</v>
      </c>
      <c r="Q43" s="39" t="s">
        <v>535</v>
      </c>
      <c r="R43" s="36">
        <v>1009</v>
      </c>
      <c r="S43" s="36">
        <v>1000</v>
      </c>
      <c r="T43" s="36">
        <v>1000</v>
      </c>
      <c r="U43" s="36">
        <v>491</v>
      </c>
      <c r="V43" s="39"/>
      <c r="W43" s="39"/>
      <c r="X43" s="39"/>
      <c r="Y43" s="39"/>
      <c r="Z43" s="39"/>
      <c r="AA43" s="39"/>
      <c r="AB43" s="36"/>
      <c r="AC43" s="36" t="s">
        <v>16</v>
      </c>
      <c r="AD43" s="36" t="s">
        <v>33</v>
      </c>
      <c r="AE43" s="36" t="s">
        <v>88</v>
      </c>
      <c r="AF43" s="36">
        <v>1124</v>
      </c>
      <c r="AG43" s="36" t="s">
        <v>536</v>
      </c>
      <c r="AH43" s="35" t="s">
        <v>537</v>
      </c>
      <c r="AI43" s="163">
        <v>1772709326.4727139</v>
      </c>
      <c r="AJ43" s="36">
        <v>100</v>
      </c>
      <c r="AK43" s="36">
        <v>432578533</v>
      </c>
      <c r="AL43" s="35" t="s">
        <v>994</v>
      </c>
      <c r="AM43" s="394" t="s">
        <v>525</v>
      </c>
      <c r="AN43" s="180"/>
      <c r="AO43" s="181"/>
      <c r="AP43" s="181"/>
      <c r="AQ43" s="181"/>
      <c r="AR43" s="181"/>
      <c r="AS43" s="181"/>
      <c r="AT43" s="181"/>
      <c r="AU43" s="181"/>
      <c r="AV43" s="181"/>
      <c r="AW43" s="181"/>
      <c r="AX43" s="181"/>
      <c r="AY43" s="181"/>
      <c r="AZ43" s="181"/>
      <c r="BA43" s="181"/>
      <c r="BB43" s="181"/>
      <c r="BC43" s="181"/>
    </row>
    <row r="44" spans="1:255" s="85" customFormat="1" ht="246.75" customHeight="1" x14ac:dyDescent="0.2">
      <c r="A44" s="85">
        <v>33</v>
      </c>
      <c r="B44" s="286" t="s">
        <v>8</v>
      </c>
      <c r="C44" s="226" t="s">
        <v>78</v>
      </c>
      <c r="D44" s="111" t="s">
        <v>369</v>
      </c>
      <c r="E44" s="208" t="s">
        <v>538</v>
      </c>
      <c r="F44" s="281" t="s">
        <v>539</v>
      </c>
      <c r="G44" s="240">
        <v>5</v>
      </c>
      <c r="H44" s="299" t="s">
        <v>71</v>
      </c>
      <c r="I44" s="36" t="s">
        <v>71</v>
      </c>
      <c r="J44" s="39" t="s">
        <v>372</v>
      </c>
      <c r="K44" s="39" t="s">
        <v>540</v>
      </c>
      <c r="L44" s="39" t="s">
        <v>541</v>
      </c>
      <c r="M44" s="134" t="s">
        <v>542</v>
      </c>
      <c r="N44" s="379">
        <v>42736</v>
      </c>
      <c r="O44" s="379">
        <v>44012</v>
      </c>
      <c r="P44" s="39" t="s">
        <v>543</v>
      </c>
      <c r="Q44" s="39" t="s">
        <v>544</v>
      </c>
      <c r="R44" s="459">
        <v>500000</v>
      </c>
      <c r="S44" s="459">
        <v>650000</v>
      </c>
      <c r="T44" s="459">
        <v>750000</v>
      </c>
      <c r="U44" s="459">
        <v>350000</v>
      </c>
      <c r="V44" s="392">
        <v>1.1200000000000001</v>
      </c>
      <c r="W44" s="39"/>
      <c r="X44" s="39"/>
      <c r="Y44" s="39"/>
      <c r="Z44" s="39"/>
      <c r="AA44" s="39"/>
      <c r="AB44" s="36"/>
      <c r="AC44" s="36" t="s">
        <v>545</v>
      </c>
      <c r="AD44" s="36" t="s">
        <v>546</v>
      </c>
      <c r="AE44" s="36" t="s">
        <v>546</v>
      </c>
      <c r="AF44" s="36">
        <v>1032</v>
      </c>
      <c r="AG44" s="36" t="s">
        <v>547</v>
      </c>
      <c r="AH44" s="458" t="s">
        <v>548</v>
      </c>
      <c r="AI44" s="84">
        <v>3604203379</v>
      </c>
      <c r="AJ44" s="36">
        <v>1</v>
      </c>
      <c r="AK44" s="36">
        <v>3593756988</v>
      </c>
      <c r="AL44" s="35" t="s">
        <v>951</v>
      </c>
      <c r="AM44" s="400"/>
      <c r="AN44" s="180"/>
      <c r="AO44" s="181"/>
      <c r="AP44" s="181"/>
      <c r="AQ44" s="181"/>
      <c r="AR44" s="181"/>
      <c r="AS44" s="181"/>
      <c r="AT44" s="181"/>
      <c r="AU44" s="181"/>
      <c r="AV44" s="181"/>
      <c r="AW44" s="181"/>
      <c r="AX44" s="181"/>
      <c r="AY44" s="181"/>
      <c r="AZ44" s="181"/>
      <c r="BA44" s="181"/>
      <c r="BB44" s="181"/>
      <c r="BC44" s="181"/>
    </row>
    <row r="45" spans="1:255" s="85" customFormat="1" ht="136.5" customHeight="1" x14ac:dyDescent="0.2">
      <c r="A45" s="88">
        <v>34</v>
      </c>
      <c r="B45" s="286" t="s">
        <v>8</v>
      </c>
      <c r="C45" s="226" t="s">
        <v>78</v>
      </c>
      <c r="D45" s="111" t="s">
        <v>369</v>
      </c>
      <c r="E45" s="208" t="s">
        <v>538</v>
      </c>
      <c r="F45" s="286" t="s">
        <v>549</v>
      </c>
      <c r="G45" s="240">
        <v>5</v>
      </c>
      <c r="H45" s="299" t="s">
        <v>71</v>
      </c>
      <c r="I45" s="36" t="s">
        <v>71</v>
      </c>
      <c r="J45" s="39" t="s">
        <v>372</v>
      </c>
      <c r="K45" s="39" t="s">
        <v>540</v>
      </c>
      <c r="L45" s="39" t="s">
        <v>541</v>
      </c>
      <c r="M45" s="134" t="s">
        <v>542</v>
      </c>
      <c r="N45" s="379">
        <v>42736</v>
      </c>
      <c r="O45" s="379">
        <v>44012</v>
      </c>
      <c r="P45" s="39" t="s">
        <v>550</v>
      </c>
      <c r="Q45" s="39" t="s">
        <v>551</v>
      </c>
      <c r="R45" s="36">
        <v>1</v>
      </c>
      <c r="S45" s="36">
        <v>1</v>
      </c>
      <c r="T45" s="36">
        <v>1</v>
      </c>
      <c r="U45" s="36">
        <v>1</v>
      </c>
      <c r="V45" s="39">
        <v>1</v>
      </c>
      <c r="W45" s="39"/>
      <c r="X45" s="39"/>
      <c r="Y45" s="39"/>
      <c r="Z45" s="39"/>
      <c r="AA45" s="39"/>
      <c r="AB45" s="36"/>
      <c r="AC45" s="36" t="s">
        <v>545</v>
      </c>
      <c r="AD45" s="36" t="s">
        <v>546</v>
      </c>
      <c r="AE45" s="36" t="s">
        <v>546</v>
      </c>
      <c r="AF45" s="36">
        <v>1004</v>
      </c>
      <c r="AG45" s="36" t="s">
        <v>552</v>
      </c>
      <c r="AH45" s="458" t="s">
        <v>952</v>
      </c>
      <c r="AI45" s="36">
        <v>1980449383</v>
      </c>
      <c r="AJ45" s="84">
        <v>1</v>
      </c>
      <c r="AK45" s="159">
        <v>1980449383</v>
      </c>
      <c r="AL45" s="35" t="s">
        <v>953</v>
      </c>
      <c r="AM45" s="400"/>
      <c r="AN45" s="180"/>
      <c r="AO45" s="181"/>
      <c r="AP45" s="181"/>
      <c r="AQ45" s="181"/>
      <c r="AR45" s="181"/>
      <c r="AS45" s="181"/>
      <c r="AT45" s="181"/>
      <c r="AU45" s="181"/>
      <c r="AV45" s="181"/>
      <c r="AW45" s="181"/>
      <c r="AX45" s="181"/>
      <c r="AY45" s="181"/>
      <c r="AZ45" s="181"/>
      <c r="BA45" s="181"/>
      <c r="BB45" s="181"/>
      <c r="BC45" s="181"/>
    </row>
    <row r="46" spans="1:255" s="85" customFormat="1" ht="261.75" customHeight="1" x14ac:dyDescent="0.2">
      <c r="A46" s="88">
        <v>35</v>
      </c>
      <c r="B46" s="286" t="s">
        <v>8</v>
      </c>
      <c r="C46" s="226" t="s">
        <v>78</v>
      </c>
      <c r="D46" s="111" t="s">
        <v>369</v>
      </c>
      <c r="E46" s="208" t="s">
        <v>538</v>
      </c>
      <c r="F46" s="286" t="s">
        <v>554</v>
      </c>
      <c r="G46" s="240">
        <v>5</v>
      </c>
      <c r="H46" s="299" t="s">
        <v>71</v>
      </c>
      <c r="I46" s="36" t="s">
        <v>71</v>
      </c>
      <c r="J46" s="39" t="s">
        <v>372</v>
      </c>
      <c r="K46" s="39" t="s">
        <v>540</v>
      </c>
      <c r="L46" s="39" t="s">
        <v>541</v>
      </c>
      <c r="M46" s="134" t="s">
        <v>542</v>
      </c>
      <c r="N46" s="379">
        <v>42736</v>
      </c>
      <c r="O46" s="379">
        <v>44012</v>
      </c>
      <c r="P46" s="39" t="s">
        <v>555</v>
      </c>
      <c r="Q46" s="39" t="s">
        <v>556</v>
      </c>
      <c r="R46" s="36" t="s">
        <v>557</v>
      </c>
      <c r="S46" s="36" t="s">
        <v>557</v>
      </c>
      <c r="T46" s="36" t="s">
        <v>557</v>
      </c>
      <c r="U46" s="36" t="s">
        <v>558</v>
      </c>
      <c r="V46" s="392">
        <v>1.1399999999999999</v>
      </c>
      <c r="W46" s="39"/>
      <c r="X46" s="39"/>
      <c r="Y46" s="39"/>
      <c r="Z46" s="39"/>
      <c r="AA46" s="39"/>
      <c r="AB46" s="36"/>
      <c r="AC46" s="36" t="s">
        <v>545</v>
      </c>
      <c r="AD46" s="36" t="s">
        <v>546</v>
      </c>
      <c r="AE46" s="36" t="s">
        <v>546</v>
      </c>
      <c r="AF46" s="36">
        <v>1032</v>
      </c>
      <c r="AG46" s="36" t="s">
        <v>547</v>
      </c>
      <c r="AH46" s="458" t="s">
        <v>559</v>
      </c>
      <c r="AI46" s="36">
        <v>1054702000</v>
      </c>
      <c r="AJ46" s="84">
        <v>0.94</v>
      </c>
      <c r="AK46" s="159">
        <v>995392000</v>
      </c>
      <c r="AL46" s="35" t="s">
        <v>954</v>
      </c>
      <c r="AM46" s="400"/>
      <c r="AN46" s="180"/>
      <c r="AO46" s="181"/>
      <c r="AP46" s="181"/>
      <c r="AQ46" s="181"/>
      <c r="AR46" s="181"/>
      <c r="AS46" s="181"/>
      <c r="AT46" s="181"/>
      <c r="AU46" s="181"/>
      <c r="AV46" s="181"/>
      <c r="AW46" s="181"/>
      <c r="AX46" s="181"/>
      <c r="AY46" s="181"/>
      <c r="AZ46" s="181"/>
      <c r="BA46" s="181"/>
      <c r="BB46" s="181"/>
      <c r="BC46" s="181"/>
    </row>
    <row r="47" spans="1:255" s="335" customFormat="1" ht="409.5" customHeight="1" x14ac:dyDescent="0.2">
      <c r="A47" s="104">
        <v>36</v>
      </c>
      <c r="B47" s="323" t="s">
        <v>8</v>
      </c>
      <c r="C47" s="185" t="s">
        <v>274</v>
      </c>
      <c r="D47" s="111" t="s">
        <v>770</v>
      </c>
      <c r="E47" s="215" t="s">
        <v>538</v>
      </c>
      <c r="F47" s="324" t="s">
        <v>963</v>
      </c>
      <c r="G47" s="241">
        <v>5</v>
      </c>
      <c r="H47" s="325" t="s">
        <v>69</v>
      </c>
      <c r="I47" s="326" t="s">
        <v>262</v>
      </c>
      <c r="J47" s="326" t="s">
        <v>372</v>
      </c>
      <c r="K47" s="326" t="s">
        <v>560</v>
      </c>
      <c r="L47" s="326" t="s">
        <v>561</v>
      </c>
      <c r="M47" s="327" t="s">
        <v>562</v>
      </c>
      <c r="N47" s="328">
        <v>42736</v>
      </c>
      <c r="O47" s="328">
        <v>44012</v>
      </c>
      <c r="P47" s="326" t="s">
        <v>563</v>
      </c>
      <c r="Q47" s="326" t="s">
        <v>564</v>
      </c>
      <c r="R47" s="329" t="s">
        <v>964</v>
      </c>
      <c r="S47" s="329" t="s">
        <v>965</v>
      </c>
      <c r="T47" s="329" t="s">
        <v>966</v>
      </c>
      <c r="U47" s="329" t="s">
        <v>967</v>
      </c>
      <c r="V47" s="330">
        <v>1.0673999999999999</v>
      </c>
      <c r="W47" s="326"/>
      <c r="X47" s="326"/>
      <c r="Y47" s="326"/>
      <c r="Z47" s="326"/>
      <c r="AA47" s="194"/>
      <c r="AB47" s="194"/>
      <c r="AC47" s="194" t="s">
        <v>12</v>
      </c>
      <c r="AD47" s="194" t="s">
        <v>565</v>
      </c>
      <c r="AE47" s="194" t="s">
        <v>565</v>
      </c>
      <c r="AF47" s="194">
        <v>982</v>
      </c>
      <c r="AG47" s="194" t="s">
        <v>566</v>
      </c>
      <c r="AH47" s="195" t="s">
        <v>567</v>
      </c>
      <c r="AI47" s="331">
        <v>35133</v>
      </c>
      <c r="AJ47" s="332">
        <v>1</v>
      </c>
      <c r="AK47" s="332">
        <v>0.98440000000000005</v>
      </c>
      <c r="AL47" s="333" t="s">
        <v>968</v>
      </c>
      <c r="AM47" s="334" t="s">
        <v>553</v>
      </c>
      <c r="AN47" s="180"/>
      <c r="AO47" s="450"/>
      <c r="AP47" s="450"/>
      <c r="AQ47" s="450"/>
      <c r="AR47" s="450"/>
      <c r="AS47" s="450"/>
      <c r="AT47" s="450"/>
      <c r="AU47" s="450"/>
      <c r="AV47" s="450"/>
      <c r="AW47" s="450"/>
      <c r="AX47" s="450"/>
      <c r="AY47" s="450"/>
      <c r="AZ47" s="450"/>
      <c r="BA47" s="450"/>
      <c r="BB47" s="450"/>
      <c r="BC47" s="450"/>
      <c r="BD47" s="451"/>
      <c r="BE47" s="451"/>
      <c r="BF47" s="451"/>
      <c r="BG47" s="451"/>
      <c r="BH47" s="451"/>
      <c r="BI47" s="451"/>
      <c r="BJ47" s="451"/>
      <c r="BK47" s="451"/>
      <c r="BL47" s="451"/>
      <c r="BM47" s="451"/>
      <c r="BN47" s="451"/>
      <c r="BO47" s="451"/>
      <c r="BP47" s="451"/>
      <c r="BQ47" s="451"/>
      <c r="BR47" s="451"/>
      <c r="BS47" s="451"/>
      <c r="BT47" s="451"/>
      <c r="BU47" s="451"/>
      <c r="BV47" s="451"/>
      <c r="BW47" s="451"/>
      <c r="BX47" s="451"/>
      <c r="BY47" s="451"/>
      <c r="BZ47" s="451"/>
      <c r="CA47" s="451"/>
      <c r="CB47" s="451"/>
      <c r="CC47" s="451"/>
      <c r="CD47" s="451"/>
      <c r="CE47" s="451"/>
      <c r="CF47" s="451"/>
      <c r="CG47" s="451"/>
      <c r="CH47" s="451"/>
      <c r="CI47" s="451"/>
      <c r="CJ47" s="451"/>
      <c r="CK47" s="451"/>
      <c r="CL47" s="451"/>
      <c r="CM47" s="451"/>
      <c r="CN47" s="451"/>
      <c r="CO47" s="451"/>
      <c r="CP47" s="451"/>
      <c r="CQ47" s="451"/>
      <c r="CR47" s="451"/>
      <c r="CS47" s="451"/>
      <c r="CT47" s="451"/>
      <c r="CU47" s="451"/>
      <c r="CV47" s="451"/>
      <c r="CW47" s="451"/>
      <c r="CX47" s="451"/>
      <c r="CY47" s="451"/>
      <c r="CZ47" s="451"/>
      <c r="DA47" s="451"/>
      <c r="DB47" s="451"/>
      <c r="DC47" s="451"/>
      <c r="DD47" s="451"/>
      <c r="DE47" s="451"/>
      <c r="DF47" s="451"/>
      <c r="DG47" s="451"/>
      <c r="DH47" s="451"/>
      <c r="DI47" s="451"/>
      <c r="DJ47" s="451"/>
      <c r="DK47" s="451"/>
      <c r="DL47" s="451"/>
      <c r="DM47" s="451"/>
      <c r="DN47" s="451"/>
      <c r="DO47" s="451"/>
      <c r="DP47" s="451"/>
      <c r="DQ47" s="451"/>
      <c r="DR47" s="451"/>
      <c r="DS47" s="451"/>
      <c r="DT47" s="451"/>
      <c r="DU47" s="451"/>
      <c r="DV47" s="451"/>
      <c r="DW47" s="451"/>
      <c r="DX47" s="451"/>
      <c r="DY47" s="451"/>
      <c r="DZ47" s="451"/>
      <c r="EA47" s="451"/>
      <c r="EB47" s="451"/>
      <c r="EC47" s="451"/>
      <c r="ED47" s="451"/>
      <c r="EE47" s="451"/>
      <c r="EF47" s="451"/>
      <c r="EG47" s="451"/>
      <c r="EH47" s="451"/>
      <c r="EI47" s="451"/>
      <c r="EJ47" s="451"/>
      <c r="EK47" s="451"/>
      <c r="EL47" s="451"/>
      <c r="EM47" s="451"/>
      <c r="EN47" s="451"/>
      <c r="EO47" s="451"/>
      <c r="EP47" s="451"/>
      <c r="EQ47" s="451"/>
      <c r="ER47" s="451"/>
      <c r="ES47" s="451"/>
      <c r="ET47" s="451"/>
      <c r="EU47" s="451"/>
      <c r="EV47" s="451"/>
      <c r="EW47" s="451"/>
      <c r="EX47" s="451"/>
      <c r="EY47" s="451"/>
      <c r="EZ47" s="451"/>
      <c r="FA47" s="451"/>
      <c r="FB47" s="451"/>
      <c r="FC47" s="451"/>
      <c r="FD47" s="451"/>
      <c r="FE47" s="451"/>
      <c r="FF47" s="451"/>
      <c r="FG47" s="451"/>
      <c r="FH47" s="451"/>
      <c r="FI47" s="451"/>
      <c r="FJ47" s="451"/>
      <c r="FK47" s="451"/>
      <c r="FL47" s="451"/>
      <c r="FM47" s="451"/>
      <c r="FN47" s="451"/>
      <c r="FO47" s="451"/>
      <c r="FP47" s="451"/>
      <c r="FQ47" s="451"/>
      <c r="FR47" s="451"/>
      <c r="FS47" s="451"/>
      <c r="FT47" s="451"/>
      <c r="FU47" s="451"/>
      <c r="FV47" s="451"/>
      <c r="FW47" s="451"/>
      <c r="FX47" s="451"/>
      <c r="FY47" s="451"/>
      <c r="FZ47" s="451"/>
      <c r="GA47" s="451"/>
      <c r="GB47" s="451"/>
      <c r="GC47" s="451"/>
      <c r="GD47" s="451"/>
      <c r="GE47" s="451"/>
      <c r="GF47" s="451"/>
      <c r="GG47" s="451"/>
      <c r="GH47" s="451"/>
      <c r="GI47" s="451"/>
      <c r="GJ47" s="451"/>
      <c r="GK47" s="451"/>
      <c r="GL47" s="451"/>
      <c r="GM47" s="451"/>
      <c r="GN47" s="451"/>
      <c r="GO47" s="451"/>
      <c r="GP47" s="451"/>
      <c r="GQ47" s="451"/>
      <c r="GR47" s="451"/>
      <c r="GS47" s="451"/>
      <c r="GT47" s="451"/>
      <c r="GU47" s="451"/>
      <c r="GV47" s="451"/>
      <c r="GW47" s="451"/>
      <c r="GX47" s="451"/>
      <c r="GY47" s="451"/>
      <c r="GZ47" s="451"/>
      <c r="HA47" s="451"/>
      <c r="HB47" s="451"/>
      <c r="HC47" s="451"/>
      <c r="HD47" s="451"/>
      <c r="HE47" s="451"/>
      <c r="HF47" s="451"/>
      <c r="HG47" s="451"/>
      <c r="HH47" s="451"/>
      <c r="HI47" s="451"/>
      <c r="HJ47" s="451"/>
      <c r="HK47" s="451"/>
      <c r="HL47" s="451"/>
      <c r="HM47" s="451"/>
      <c r="HN47" s="451"/>
      <c r="HO47" s="451"/>
      <c r="HP47" s="451"/>
      <c r="HQ47" s="451"/>
      <c r="HR47" s="451"/>
      <c r="HS47" s="451"/>
      <c r="HT47" s="451"/>
      <c r="HU47" s="451"/>
      <c r="HV47" s="451"/>
      <c r="HW47" s="451"/>
      <c r="HX47" s="451"/>
      <c r="HY47" s="451"/>
      <c r="HZ47" s="451"/>
      <c r="IA47" s="451"/>
      <c r="IB47" s="451"/>
      <c r="IC47" s="451"/>
      <c r="ID47" s="451"/>
      <c r="IE47" s="451"/>
      <c r="IF47" s="451"/>
      <c r="IG47" s="451"/>
      <c r="IH47" s="451"/>
      <c r="II47" s="451"/>
      <c r="IJ47" s="451"/>
      <c r="IK47" s="451"/>
      <c r="IL47" s="451"/>
      <c r="IM47" s="451"/>
      <c r="IN47" s="451"/>
      <c r="IO47" s="451"/>
      <c r="IP47" s="451"/>
      <c r="IQ47" s="451"/>
      <c r="IR47" s="451"/>
      <c r="IS47" s="451"/>
      <c r="IT47" s="451"/>
      <c r="IU47" s="451"/>
    </row>
    <row r="48" spans="1:255" s="451" customFormat="1" ht="408.75" customHeight="1" x14ac:dyDescent="0.2">
      <c r="A48" s="85">
        <v>37</v>
      </c>
      <c r="B48" s="292" t="s">
        <v>8</v>
      </c>
      <c r="C48" s="185" t="s">
        <v>274</v>
      </c>
      <c r="D48" s="111" t="s">
        <v>770</v>
      </c>
      <c r="E48" s="215" t="s">
        <v>538</v>
      </c>
      <c r="F48" s="292" t="s">
        <v>969</v>
      </c>
      <c r="G48" s="241">
        <v>5</v>
      </c>
      <c r="H48" s="300" t="s">
        <v>69</v>
      </c>
      <c r="I48" s="124" t="s">
        <v>262</v>
      </c>
      <c r="J48" s="124" t="s">
        <v>372</v>
      </c>
      <c r="K48" s="124" t="s">
        <v>560</v>
      </c>
      <c r="L48" s="124" t="s">
        <v>561</v>
      </c>
      <c r="M48" s="135" t="s">
        <v>562</v>
      </c>
      <c r="N48" s="379">
        <v>42736</v>
      </c>
      <c r="O48" s="379">
        <v>44012</v>
      </c>
      <c r="P48" s="124" t="s">
        <v>970</v>
      </c>
      <c r="Q48" s="124" t="s">
        <v>971</v>
      </c>
      <c r="R48" s="455" t="s">
        <v>972</v>
      </c>
      <c r="S48" s="455" t="s">
        <v>973</v>
      </c>
      <c r="T48" s="455" t="s">
        <v>974</v>
      </c>
      <c r="U48" s="455" t="s">
        <v>975</v>
      </c>
      <c r="V48" s="123">
        <v>1.4741</v>
      </c>
      <c r="W48" s="124"/>
      <c r="X48" s="124"/>
      <c r="Y48" s="124"/>
      <c r="Z48" s="124"/>
      <c r="AA48" s="125"/>
      <c r="AB48" s="125"/>
      <c r="AC48" s="125" t="s">
        <v>12</v>
      </c>
      <c r="AD48" s="125" t="s">
        <v>565</v>
      </c>
      <c r="AE48" s="167" t="s">
        <v>565</v>
      </c>
      <c r="AF48" s="125">
        <v>993</v>
      </c>
      <c r="AG48" s="125" t="s">
        <v>568</v>
      </c>
      <c r="AH48" s="457" t="s">
        <v>569</v>
      </c>
      <c r="AI48" s="158">
        <v>6691</v>
      </c>
      <c r="AJ48" s="160">
        <v>1</v>
      </c>
      <c r="AK48" s="160">
        <v>0.99299999999999999</v>
      </c>
      <c r="AL48" s="419" t="s">
        <v>976</v>
      </c>
      <c r="AM48" s="400" t="s">
        <v>570</v>
      </c>
      <c r="AN48" s="180"/>
      <c r="AO48" s="450"/>
      <c r="AP48" s="450"/>
      <c r="AQ48" s="450"/>
      <c r="AR48" s="450"/>
      <c r="AS48" s="450"/>
      <c r="AT48" s="450"/>
      <c r="AU48" s="450"/>
      <c r="AV48" s="450"/>
      <c r="AW48" s="450"/>
      <c r="AX48" s="450"/>
      <c r="AY48" s="450"/>
      <c r="AZ48" s="450"/>
      <c r="BA48" s="450"/>
      <c r="BB48" s="450"/>
      <c r="BC48" s="450"/>
    </row>
    <row r="49" spans="1:255" s="451" customFormat="1" ht="130.5" customHeight="1" x14ac:dyDescent="0.2">
      <c r="A49" s="88">
        <v>38</v>
      </c>
      <c r="B49" s="292" t="s">
        <v>8</v>
      </c>
      <c r="C49" s="185" t="s">
        <v>274</v>
      </c>
      <c r="D49" s="111" t="s">
        <v>770</v>
      </c>
      <c r="E49" s="215" t="s">
        <v>538</v>
      </c>
      <c r="F49" s="292" t="s">
        <v>574</v>
      </c>
      <c r="G49" s="241">
        <v>5</v>
      </c>
      <c r="H49" s="300" t="s">
        <v>69</v>
      </c>
      <c r="I49" s="124" t="s">
        <v>166</v>
      </c>
      <c r="J49" s="124" t="s">
        <v>372</v>
      </c>
      <c r="K49" s="124" t="s">
        <v>571</v>
      </c>
      <c r="L49" s="124">
        <v>6605400</v>
      </c>
      <c r="M49" s="135" t="s">
        <v>572</v>
      </c>
      <c r="N49" s="379">
        <v>42736</v>
      </c>
      <c r="O49" s="379">
        <v>44012</v>
      </c>
      <c r="P49" s="124" t="s">
        <v>563</v>
      </c>
      <c r="Q49" s="124" t="s">
        <v>564</v>
      </c>
      <c r="R49" s="455" t="s">
        <v>977</v>
      </c>
      <c r="S49" s="455" t="s">
        <v>978</v>
      </c>
      <c r="T49" s="455" t="s">
        <v>979</v>
      </c>
      <c r="U49" s="455" t="s">
        <v>980</v>
      </c>
      <c r="V49" s="123">
        <v>1</v>
      </c>
      <c r="W49" s="124"/>
      <c r="X49" s="124"/>
      <c r="Y49" s="124"/>
      <c r="Z49" s="124"/>
      <c r="AA49" s="125"/>
      <c r="AB49" s="125"/>
      <c r="AC49" s="125" t="s">
        <v>12</v>
      </c>
      <c r="AD49" s="125" t="s">
        <v>565</v>
      </c>
      <c r="AE49" s="125" t="s">
        <v>565</v>
      </c>
      <c r="AF49" s="125">
        <v>1077</v>
      </c>
      <c r="AG49" s="125" t="s">
        <v>573</v>
      </c>
      <c r="AH49" s="456" t="s">
        <v>574</v>
      </c>
      <c r="AI49" s="158">
        <v>25849</v>
      </c>
      <c r="AJ49" s="160">
        <v>1</v>
      </c>
      <c r="AK49" s="160">
        <v>0.96560000000000001</v>
      </c>
      <c r="AL49" s="419" t="s">
        <v>981</v>
      </c>
      <c r="AM49" s="394" t="s">
        <v>575</v>
      </c>
      <c r="AN49" s="180"/>
      <c r="AO49" s="450"/>
      <c r="AP49" s="450"/>
      <c r="AQ49" s="450"/>
      <c r="AR49" s="450"/>
      <c r="AS49" s="450"/>
      <c r="AT49" s="450"/>
      <c r="AU49" s="450"/>
      <c r="AV49" s="450"/>
      <c r="AW49" s="450"/>
      <c r="AX49" s="450"/>
      <c r="AY49" s="450"/>
      <c r="AZ49" s="450"/>
      <c r="BA49" s="450"/>
      <c r="BB49" s="450"/>
      <c r="BC49" s="450"/>
    </row>
    <row r="50" spans="1:255" s="451" customFormat="1" ht="129.75" customHeight="1" x14ac:dyDescent="0.2">
      <c r="A50" s="88">
        <v>39</v>
      </c>
      <c r="B50" s="292" t="s">
        <v>8</v>
      </c>
      <c r="C50" s="185" t="s">
        <v>274</v>
      </c>
      <c r="D50" s="111" t="s">
        <v>770</v>
      </c>
      <c r="E50" s="215" t="s">
        <v>538</v>
      </c>
      <c r="F50" s="292" t="s">
        <v>576</v>
      </c>
      <c r="G50" s="241">
        <v>5</v>
      </c>
      <c r="H50" s="300" t="s">
        <v>69</v>
      </c>
      <c r="I50" s="124" t="s">
        <v>225</v>
      </c>
      <c r="J50" s="124" t="s">
        <v>372</v>
      </c>
      <c r="K50" s="124" t="s">
        <v>577</v>
      </c>
      <c r="L50" s="124">
        <v>3550800</v>
      </c>
      <c r="M50" s="135" t="s">
        <v>578</v>
      </c>
      <c r="N50" s="379">
        <v>42736</v>
      </c>
      <c r="O50" s="379">
        <v>44012</v>
      </c>
      <c r="P50" s="124" t="s">
        <v>563</v>
      </c>
      <c r="Q50" s="124" t="s">
        <v>564</v>
      </c>
      <c r="R50" s="455" t="s">
        <v>982</v>
      </c>
      <c r="S50" s="455" t="s">
        <v>982</v>
      </c>
      <c r="T50" s="455" t="s">
        <v>982</v>
      </c>
      <c r="U50" s="124" t="s">
        <v>983</v>
      </c>
      <c r="V50" s="123">
        <v>1.0356000000000001</v>
      </c>
      <c r="W50" s="124"/>
      <c r="X50" s="124"/>
      <c r="Y50" s="124"/>
      <c r="Z50" s="124"/>
      <c r="AA50" s="125"/>
      <c r="AB50" s="125"/>
      <c r="AC50" s="125" t="s">
        <v>12</v>
      </c>
      <c r="AD50" s="125" t="s">
        <v>565</v>
      </c>
      <c r="AE50" s="125" t="s">
        <v>565</v>
      </c>
      <c r="AF50" s="125">
        <v>1024</v>
      </c>
      <c r="AG50" s="125" t="s">
        <v>579</v>
      </c>
      <c r="AH50" s="456" t="s">
        <v>580</v>
      </c>
      <c r="AI50" s="158">
        <v>450</v>
      </c>
      <c r="AJ50" s="160">
        <v>1</v>
      </c>
      <c r="AK50" s="160">
        <v>1</v>
      </c>
      <c r="AL50" s="419" t="s">
        <v>984</v>
      </c>
      <c r="AM50" s="400" t="s">
        <v>570</v>
      </c>
      <c r="AN50" s="180"/>
      <c r="AO50" s="450"/>
      <c r="AP50" s="450"/>
      <c r="AQ50" s="450"/>
      <c r="AR50" s="450"/>
      <c r="AS50" s="450"/>
      <c r="AT50" s="450"/>
      <c r="AU50" s="450"/>
      <c r="AV50" s="450"/>
      <c r="AW50" s="450"/>
      <c r="AX50" s="450"/>
      <c r="AY50" s="450"/>
      <c r="AZ50" s="450"/>
      <c r="BA50" s="450"/>
      <c r="BB50" s="450"/>
      <c r="BC50" s="450"/>
    </row>
    <row r="51" spans="1:255" s="451" customFormat="1" ht="159" customHeight="1" x14ac:dyDescent="0.2">
      <c r="A51" s="85">
        <v>40</v>
      </c>
      <c r="B51" s="292" t="s">
        <v>8</v>
      </c>
      <c r="C51" s="185" t="s">
        <v>274</v>
      </c>
      <c r="D51" s="111" t="s">
        <v>770</v>
      </c>
      <c r="E51" s="215" t="s">
        <v>538</v>
      </c>
      <c r="F51" s="292" t="s">
        <v>985</v>
      </c>
      <c r="G51" s="241">
        <v>5</v>
      </c>
      <c r="H51" s="300" t="s">
        <v>69</v>
      </c>
      <c r="I51" s="124" t="s">
        <v>199</v>
      </c>
      <c r="J51" s="124" t="s">
        <v>372</v>
      </c>
      <c r="K51" s="124" t="s">
        <v>581</v>
      </c>
      <c r="L51" s="124"/>
      <c r="M51" s="135" t="s">
        <v>582</v>
      </c>
      <c r="N51" s="379">
        <v>42736</v>
      </c>
      <c r="O51" s="379">
        <v>44012</v>
      </c>
      <c r="P51" s="124" t="s">
        <v>563</v>
      </c>
      <c r="Q51" s="124" t="s">
        <v>564</v>
      </c>
      <c r="R51" s="455" t="s">
        <v>986</v>
      </c>
      <c r="S51" s="455" t="s">
        <v>986</v>
      </c>
      <c r="T51" s="455" t="s">
        <v>986</v>
      </c>
      <c r="U51" s="455" t="s">
        <v>987</v>
      </c>
      <c r="V51" s="123">
        <v>1.1485000000000001</v>
      </c>
      <c r="W51" s="124"/>
      <c r="X51" s="124"/>
      <c r="Y51" s="124"/>
      <c r="Z51" s="124"/>
      <c r="AA51" s="125"/>
      <c r="AB51" s="125"/>
      <c r="AC51" s="125" t="s">
        <v>12</v>
      </c>
      <c r="AD51" s="125" t="s">
        <v>565</v>
      </c>
      <c r="AE51" s="125" t="s">
        <v>565</v>
      </c>
      <c r="AF51" s="125">
        <v>1003</v>
      </c>
      <c r="AG51" s="125" t="s">
        <v>583</v>
      </c>
      <c r="AH51" s="456" t="s">
        <v>584</v>
      </c>
      <c r="AI51" s="158">
        <v>13734</v>
      </c>
      <c r="AJ51" s="160">
        <v>1</v>
      </c>
      <c r="AK51" s="160">
        <v>1</v>
      </c>
      <c r="AL51" s="419" t="s">
        <v>988</v>
      </c>
      <c r="AM51" s="400" t="s">
        <v>585</v>
      </c>
      <c r="AN51" s="184"/>
      <c r="AO51" s="450"/>
      <c r="AP51" s="450"/>
      <c r="AQ51" s="450"/>
      <c r="AR51" s="450"/>
      <c r="AS51" s="450"/>
      <c r="AT51" s="450"/>
      <c r="AU51" s="450"/>
      <c r="AV51" s="450"/>
      <c r="AW51" s="450"/>
      <c r="AX51" s="450"/>
      <c r="AY51" s="450"/>
      <c r="AZ51" s="450"/>
      <c r="BA51" s="450"/>
      <c r="BB51" s="450"/>
      <c r="BC51" s="450"/>
    </row>
    <row r="52" spans="1:255" s="85" customFormat="1" ht="210" customHeight="1" x14ac:dyDescent="0.2">
      <c r="A52" s="174">
        <v>41</v>
      </c>
      <c r="B52" s="301" t="s">
        <v>8</v>
      </c>
      <c r="C52" s="233" t="s">
        <v>228</v>
      </c>
      <c r="D52" s="186" t="s">
        <v>369</v>
      </c>
      <c r="E52" s="216" t="s">
        <v>538</v>
      </c>
      <c r="F52" s="302" t="s">
        <v>1005</v>
      </c>
      <c r="G52" s="242">
        <v>5</v>
      </c>
      <c r="H52" s="303" t="s">
        <v>68</v>
      </c>
      <c r="I52" s="38" t="s">
        <v>122</v>
      </c>
      <c r="J52" s="38" t="s">
        <v>372</v>
      </c>
      <c r="K52" s="38" t="s">
        <v>586</v>
      </c>
      <c r="L52" s="38">
        <v>3163391026</v>
      </c>
      <c r="M52" s="136" t="s">
        <v>587</v>
      </c>
      <c r="N52" s="176">
        <v>42736</v>
      </c>
      <c r="O52" s="176">
        <v>44012</v>
      </c>
      <c r="P52" s="38" t="s">
        <v>588</v>
      </c>
      <c r="Q52" s="38" t="s">
        <v>589</v>
      </c>
      <c r="R52" s="38" t="s">
        <v>1006</v>
      </c>
      <c r="S52" s="38" t="s">
        <v>1007</v>
      </c>
      <c r="T52" s="38" t="s">
        <v>1007</v>
      </c>
      <c r="U52" s="454">
        <v>0</v>
      </c>
      <c r="V52" s="392">
        <v>0.33</v>
      </c>
      <c r="W52" s="38"/>
      <c r="X52" s="38"/>
      <c r="Y52" s="38"/>
      <c r="Z52" s="38"/>
      <c r="AA52" s="38"/>
      <c r="AB52" s="38"/>
      <c r="AC52" s="38" t="s">
        <v>12</v>
      </c>
      <c r="AD52" s="38" t="s">
        <v>590</v>
      </c>
      <c r="AE52" s="38" t="s">
        <v>591</v>
      </c>
      <c r="AF52" s="39">
        <v>1096</v>
      </c>
      <c r="AG52" s="38" t="s">
        <v>592</v>
      </c>
      <c r="AH52" s="38" t="s">
        <v>593</v>
      </c>
      <c r="AI52" s="161">
        <v>733667000</v>
      </c>
      <c r="AJ52" s="39">
        <v>100</v>
      </c>
      <c r="AK52" s="161">
        <v>134211000</v>
      </c>
      <c r="AL52" s="38" t="s">
        <v>1111</v>
      </c>
      <c r="AM52" s="439" t="s">
        <v>1008</v>
      </c>
      <c r="AN52" s="449"/>
      <c r="AO52" s="181"/>
      <c r="AP52" s="181"/>
      <c r="AQ52" s="181"/>
      <c r="AR52" s="181"/>
      <c r="AS52" s="181"/>
      <c r="AT52" s="181"/>
      <c r="AU52" s="181"/>
      <c r="AV52" s="181"/>
      <c r="AW52" s="181"/>
      <c r="AX52" s="181"/>
      <c r="AY52" s="181"/>
      <c r="AZ52" s="181"/>
      <c r="BA52" s="181"/>
      <c r="BB52" s="181"/>
      <c r="BC52" s="181"/>
    </row>
    <row r="53" spans="1:255" s="85" customFormat="1" ht="135" customHeight="1" x14ac:dyDescent="0.2">
      <c r="A53" s="381">
        <v>42</v>
      </c>
      <c r="B53" s="280" t="s">
        <v>10</v>
      </c>
      <c r="C53" s="233" t="s">
        <v>80</v>
      </c>
      <c r="D53" s="188" t="s">
        <v>594</v>
      </c>
      <c r="E53" s="216" t="s">
        <v>538</v>
      </c>
      <c r="F53" s="302" t="s">
        <v>595</v>
      </c>
      <c r="G53" s="242">
        <v>5</v>
      </c>
      <c r="H53" s="303" t="s">
        <v>68</v>
      </c>
      <c r="I53" s="38" t="s">
        <v>122</v>
      </c>
      <c r="J53" s="38" t="s">
        <v>372</v>
      </c>
      <c r="K53" s="38" t="s">
        <v>586</v>
      </c>
      <c r="L53" s="38">
        <v>3163391026</v>
      </c>
      <c r="M53" s="136" t="s">
        <v>587</v>
      </c>
      <c r="N53" s="176">
        <v>42736</v>
      </c>
      <c r="O53" s="176">
        <v>44012</v>
      </c>
      <c r="P53" s="38" t="s">
        <v>1096</v>
      </c>
      <c r="Q53" s="38" t="s">
        <v>596</v>
      </c>
      <c r="R53" s="38">
        <v>0</v>
      </c>
      <c r="S53" s="38">
        <v>10</v>
      </c>
      <c r="T53" s="38">
        <v>20</v>
      </c>
      <c r="U53" s="38">
        <v>28</v>
      </c>
      <c r="V53" s="39">
        <v>0</v>
      </c>
      <c r="W53" s="38"/>
      <c r="X53" s="38"/>
      <c r="Y53" s="38"/>
      <c r="Z53" s="38"/>
      <c r="AA53" s="38"/>
      <c r="AB53" s="38"/>
      <c r="AC53" s="38" t="s">
        <v>12</v>
      </c>
      <c r="AD53" s="38" t="s">
        <v>510</v>
      </c>
      <c r="AE53" s="38" t="s">
        <v>591</v>
      </c>
      <c r="AF53" s="39">
        <v>1096</v>
      </c>
      <c r="AG53" s="38" t="s">
        <v>592</v>
      </c>
      <c r="AH53" s="38" t="s">
        <v>597</v>
      </c>
      <c r="AI53" s="161">
        <v>0</v>
      </c>
      <c r="AJ53" s="39">
        <v>100</v>
      </c>
      <c r="AK53" s="39">
        <v>0</v>
      </c>
      <c r="AL53" s="38" t="s">
        <v>1097</v>
      </c>
      <c r="AM53" s="439" t="s">
        <v>497</v>
      </c>
      <c r="AN53" s="449"/>
      <c r="AO53" s="181"/>
      <c r="AP53" s="181"/>
      <c r="AQ53" s="181"/>
      <c r="AR53" s="181"/>
      <c r="AS53" s="181"/>
      <c r="AT53" s="181"/>
      <c r="AU53" s="181"/>
      <c r="AV53" s="181"/>
      <c r="AW53" s="181"/>
      <c r="AX53" s="181"/>
      <c r="AY53" s="181"/>
      <c r="AZ53" s="181"/>
      <c r="BA53" s="181"/>
      <c r="BB53" s="181"/>
      <c r="BC53" s="181"/>
    </row>
    <row r="54" spans="1:255" s="85" customFormat="1" ht="123" customHeight="1" x14ac:dyDescent="0.2">
      <c r="A54" s="381">
        <v>43</v>
      </c>
      <c r="B54" s="301" t="s">
        <v>8</v>
      </c>
      <c r="C54" s="233" t="s">
        <v>264</v>
      </c>
      <c r="D54" s="186" t="s">
        <v>369</v>
      </c>
      <c r="E54" s="216" t="s">
        <v>538</v>
      </c>
      <c r="F54" s="305" t="s">
        <v>598</v>
      </c>
      <c r="G54" s="242"/>
      <c r="H54" s="303" t="s">
        <v>68</v>
      </c>
      <c r="I54" s="38" t="s">
        <v>122</v>
      </c>
      <c r="J54" s="38" t="s">
        <v>372</v>
      </c>
      <c r="K54" s="38" t="s">
        <v>1009</v>
      </c>
      <c r="L54" s="453">
        <v>3012229440</v>
      </c>
      <c r="M54" s="38" t="s">
        <v>1010</v>
      </c>
      <c r="N54" s="176">
        <v>42736</v>
      </c>
      <c r="O54" s="176">
        <v>44012</v>
      </c>
      <c r="P54" s="38" t="s">
        <v>599</v>
      </c>
      <c r="Q54" s="38" t="s">
        <v>600</v>
      </c>
      <c r="R54" s="454">
        <v>1</v>
      </c>
      <c r="S54" s="454">
        <v>1</v>
      </c>
      <c r="T54" s="454">
        <v>1</v>
      </c>
      <c r="U54" s="454">
        <v>1</v>
      </c>
      <c r="V54" s="436">
        <f>51915/58234</f>
        <v>0.89148950784764913</v>
      </c>
      <c r="W54" s="38"/>
      <c r="X54" s="38"/>
      <c r="Y54" s="38"/>
      <c r="Z54" s="38"/>
      <c r="AA54" s="38"/>
      <c r="AB54" s="38"/>
      <c r="AC54" s="38" t="s">
        <v>12</v>
      </c>
      <c r="AD54" s="38" t="s">
        <v>590</v>
      </c>
      <c r="AE54" s="38" t="s">
        <v>591</v>
      </c>
      <c r="AF54" s="39">
        <v>1096</v>
      </c>
      <c r="AG54" s="38" t="s">
        <v>592</v>
      </c>
      <c r="AH54" s="38" t="s">
        <v>601</v>
      </c>
      <c r="AI54" s="161">
        <v>518337780641</v>
      </c>
      <c r="AJ54" s="39">
        <v>100</v>
      </c>
      <c r="AK54" s="161">
        <v>102516683834</v>
      </c>
      <c r="AL54" s="38" t="s">
        <v>1118</v>
      </c>
      <c r="AM54" s="439" t="s">
        <v>1011</v>
      </c>
      <c r="AN54" s="449"/>
      <c r="AO54" s="181"/>
      <c r="AP54" s="181"/>
      <c r="AQ54" s="181"/>
      <c r="AR54" s="181"/>
      <c r="AS54" s="181"/>
      <c r="AT54" s="181"/>
      <c r="AU54" s="181"/>
      <c r="AV54" s="181"/>
      <c r="AW54" s="181"/>
      <c r="AX54" s="181"/>
      <c r="AY54" s="181"/>
      <c r="AZ54" s="181"/>
      <c r="BA54" s="181"/>
      <c r="BB54" s="181"/>
      <c r="BC54" s="181"/>
    </row>
    <row r="55" spans="1:255" s="104" customFormat="1" ht="133.5" customHeight="1" x14ac:dyDescent="0.2">
      <c r="A55" s="357">
        <v>44</v>
      </c>
      <c r="B55" s="358" t="s">
        <v>8</v>
      </c>
      <c r="C55" s="233" t="s">
        <v>78</v>
      </c>
      <c r="D55" s="186" t="s">
        <v>369</v>
      </c>
      <c r="E55" s="216" t="s">
        <v>538</v>
      </c>
      <c r="F55" s="359" t="s">
        <v>602</v>
      </c>
      <c r="G55" s="242">
        <v>5</v>
      </c>
      <c r="H55" s="315" t="s">
        <v>68</v>
      </c>
      <c r="I55" s="108" t="s">
        <v>122</v>
      </c>
      <c r="J55" s="108" t="s">
        <v>372</v>
      </c>
      <c r="K55" s="108" t="s">
        <v>603</v>
      </c>
      <c r="L55" s="108">
        <v>3017596556</v>
      </c>
      <c r="M55" s="360" t="s">
        <v>604</v>
      </c>
      <c r="N55" s="361">
        <v>42736</v>
      </c>
      <c r="O55" s="361">
        <v>44012</v>
      </c>
      <c r="P55" s="108" t="s">
        <v>605</v>
      </c>
      <c r="Q55" s="108" t="s">
        <v>606</v>
      </c>
      <c r="R55" s="362">
        <v>15000</v>
      </c>
      <c r="S55" s="362">
        <v>15000</v>
      </c>
      <c r="T55" s="362">
        <v>15000</v>
      </c>
      <c r="U55" s="362">
        <v>15000</v>
      </c>
      <c r="V55" s="363">
        <v>2.8010000000000002</v>
      </c>
      <c r="W55" s="108"/>
      <c r="X55" s="108"/>
      <c r="Y55" s="108"/>
      <c r="Z55" s="108"/>
      <c r="AA55" s="108"/>
      <c r="AB55" s="108"/>
      <c r="AC55" s="108" t="s">
        <v>12</v>
      </c>
      <c r="AD55" s="108" t="s">
        <v>510</v>
      </c>
      <c r="AE55" s="108" t="s">
        <v>591</v>
      </c>
      <c r="AF55" s="92">
        <v>1096</v>
      </c>
      <c r="AG55" s="108" t="s">
        <v>592</v>
      </c>
      <c r="AH55" s="108" t="s">
        <v>607</v>
      </c>
      <c r="AI55" s="318">
        <v>69157861776</v>
      </c>
      <c r="AJ55" s="92">
        <v>100</v>
      </c>
      <c r="AK55" s="318">
        <v>19434992576</v>
      </c>
      <c r="AL55" s="108" t="s">
        <v>1119</v>
      </c>
      <c r="AM55" s="364" t="s">
        <v>608</v>
      </c>
      <c r="AN55" s="449"/>
      <c r="AO55" s="181"/>
      <c r="AP55" s="181"/>
      <c r="AQ55" s="181"/>
      <c r="AR55" s="181"/>
      <c r="AS55" s="181"/>
      <c r="AT55" s="181"/>
      <c r="AU55" s="181"/>
      <c r="AV55" s="181"/>
      <c r="AW55" s="181"/>
      <c r="AX55" s="181"/>
      <c r="AY55" s="181"/>
      <c r="AZ55" s="181"/>
      <c r="BA55" s="181"/>
      <c r="BB55" s="181"/>
      <c r="BC55" s="181"/>
      <c r="BD55" s="85"/>
      <c r="BE55" s="85"/>
      <c r="BF55" s="85"/>
      <c r="BG55" s="85"/>
      <c r="BH55" s="85"/>
      <c r="BI55" s="85"/>
      <c r="BJ55" s="85"/>
      <c r="BK55" s="85"/>
      <c r="BL55" s="85"/>
      <c r="BM55" s="85"/>
      <c r="BN55" s="85"/>
      <c r="BO55" s="85"/>
      <c r="BP55" s="85"/>
      <c r="BQ55" s="85"/>
      <c r="BR55" s="85"/>
      <c r="BS55" s="85"/>
      <c r="BT55" s="85"/>
      <c r="BU55" s="85"/>
      <c r="BV55" s="85"/>
      <c r="BW55" s="85"/>
      <c r="BX55" s="85"/>
      <c r="BY55" s="85"/>
      <c r="BZ55" s="85"/>
      <c r="CA55" s="85"/>
      <c r="CB55" s="85"/>
      <c r="CC55" s="85"/>
      <c r="CD55" s="85"/>
      <c r="CE55" s="85"/>
      <c r="CF55" s="85"/>
      <c r="CG55" s="85"/>
      <c r="CH55" s="85"/>
      <c r="CI55" s="85"/>
      <c r="CJ55" s="85"/>
      <c r="CK55" s="85"/>
      <c r="CL55" s="85"/>
      <c r="CM55" s="85"/>
      <c r="CN55" s="85"/>
      <c r="CO55" s="85"/>
      <c r="CP55" s="85"/>
      <c r="CQ55" s="85"/>
      <c r="CR55" s="85"/>
      <c r="CS55" s="85"/>
      <c r="CT55" s="85"/>
      <c r="CU55" s="85"/>
      <c r="CV55" s="85"/>
      <c r="CW55" s="85"/>
      <c r="CX55" s="85"/>
      <c r="CY55" s="85"/>
      <c r="CZ55" s="85"/>
      <c r="DA55" s="85"/>
      <c r="DB55" s="85"/>
      <c r="DC55" s="85"/>
      <c r="DD55" s="85"/>
      <c r="DE55" s="85"/>
      <c r="DF55" s="85"/>
      <c r="DG55" s="85"/>
      <c r="DH55" s="85"/>
      <c r="DI55" s="85"/>
      <c r="DJ55" s="85"/>
      <c r="DK55" s="85"/>
      <c r="DL55" s="85"/>
      <c r="DM55" s="85"/>
      <c r="DN55" s="85"/>
      <c r="DO55" s="85"/>
      <c r="DP55" s="85"/>
      <c r="DQ55" s="85"/>
      <c r="DR55" s="85"/>
      <c r="DS55" s="85"/>
      <c r="DT55" s="85"/>
      <c r="DU55" s="85"/>
      <c r="DV55" s="85"/>
      <c r="DW55" s="85"/>
      <c r="DX55" s="85"/>
      <c r="DY55" s="85"/>
      <c r="DZ55" s="85"/>
      <c r="EA55" s="85"/>
      <c r="EB55" s="85"/>
      <c r="EC55" s="85"/>
      <c r="ED55" s="85"/>
      <c r="EE55" s="85"/>
      <c r="EF55" s="85"/>
      <c r="EG55" s="85"/>
      <c r="EH55" s="85"/>
      <c r="EI55" s="85"/>
      <c r="EJ55" s="85"/>
      <c r="EK55" s="85"/>
      <c r="EL55" s="85"/>
      <c r="EM55" s="85"/>
      <c r="EN55" s="85"/>
      <c r="EO55" s="85"/>
      <c r="EP55" s="85"/>
      <c r="EQ55" s="85"/>
      <c r="ER55" s="85"/>
      <c r="ES55" s="85"/>
      <c r="ET55" s="85"/>
      <c r="EU55" s="85"/>
      <c r="EV55" s="85"/>
      <c r="EW55" s="85"/>
      <c r="EX55" s="85"/>
      <c r="EY55" s="85"/>
      <c r="EZ55" s="85"/>
      <c r="FA55" s="85"/>
      <c r="FB55" s="85"/>
      <c r="FC55" s="85"/>
      <c r="FD55" s="85"/>
      <c r="FE55" s="85"/>
      <c r="FF55" s="85"/>
      <c r="FG55" s="85"/>
      <c r="FH55" s="85"/>
      <c r="FI55" s="85"/>
      <c r="FJ55" s="85"/>
      <c r="FK55" s="85"/>
      <c r="FL55" s="85"/>
      <c r="FM55" s="85"/>
      <c r="FN55" s="85"/>
      <c r="FO55" s="85"/>
      <c r="FP55" s="85"/>
      <c r="FQ55" s="85"/>
      <c r="FR55" s="85"/>
      <c r="FS55" s="85"/>
      <c r="FT55" s="85"/>
      <c r="FU55" s="85"/>
      <c r="FV55" s="85"/>
      <c r="FW55" s="85"/>
      <c r="FX55" s="85"/>
      <c r="FY55" s="85"/>
      <c r="FZ55" s="85"/>
      <c r="GA55" s="85"/>
      <c r="GB55" s="85"/>
      <c r="GC55" s="85"/>
      <c r="GD55" s="85"/>
      <c r="GE55" s="85"/>
      <c r="GF55" s="85"/>
      <c r="GG55" s="85"/>
      <c r="GH55" s="85"/>
      <c r="GI55" s="85"/>
      <c r="GJ55" s="85"/>
      <c r="GK55" s="85"/>
      <c r="GL55" s="85"/>
      <c r="GM55" s="85"/>
      <c r="GN55" s="85"/>
      <c r="GO55" s="85"/>
      <c r="GP55" s="85"/>
      <c r="GQ55" s="85"/>
      <c r="GR55" s="85"/>
      <c r="GS55" s="85"/>
      <c r="GT55" s="85"/>
      <c r="GU55" s="85"/>
      <c r="GV55" s="85"/>
      <c r="GW55" s="85"/>
      <c r="GX55" s="85"/>
      <c r="GY55" s="85"/>
      <c r="GZ55" s="85"/>
      <c r="HA55" s="85"/>
      <c r="HB55" s="85"/>
      <c r="HC55" s="85"/>
      <c r="HD55" s="85"/>
      <c r="HE55" s="85"/>
      <c r="HF55" s="85"/>
      <c r="HG55" s="85"/>
      <c r="HH55" s="85"/>
      <c r="HI55" s="85"/>
      <c r="HJ55" s="85"/>
      <c r="HK55" s="85"/>
      <c r="HL55" s="85"/>
      <c r="HM55" s="85"/>
      <c r="HN55" s="85"/>
      <c r="HO55" s="85"/>
      <c r="HP55" s="85"/>
      <c r="HQ55" s="85"/>
      <c r="HR55" s="85"/>
      <c r="HS55" s="85"/>
      <c r="HT55" s="85"/>
      <c r="HU55" s="85"/>
      <c r="HV55" s="85"/>
      <c r="HW55" s="85"/>
      <c r="HX55" s="85"/>
      <c r="HY55" s="85"/>
      <c r="HZ55" s="85"/>
      <c r="IA55" s="85"/>
      <c r="IB55" s="85"/>
      <c r="IC55" s="85"/>
      <c r="ID55" s="85"/>
      <c r="IE55" s="85"/>
      <c r="IF55" s="85"/>
      <c r="IG55" s="85"/>
      <c r="IH55" s="85"/>
      <c r="II55" s="85"/>
      <c r="IJ55" s="85"/>
      <c r="IK55" s="85"/>
      <c r="IL55" s="85"/>
      <c r="IM55" s="85"/>
      <c r="IN55" s="85"/>
      <c r="IO55" s="85"/>
      <c r="IP55" s="85"/>
      <c r="IQ55" s="85"/>
      <c r="IR55" s="85"/>
      <c r="IS55" s="85"/>
      <c r="IT55" s="85"/>
      <c r="IU55" s="85"/>
    </row>
    <row r="56" spans="1:255" s="85" customFormat="1" ht="109.5" customHeight="1" x14ac:dyDescent="0.2">
      <c r="A56" s="174">
        <v>45</v>
      </c>
      <c r="B56" s="301" t="s">
        <v>8</v>
      </c>
      <c r="C56" s="233" t="s">
        <v>289</v>
      </c>
      <c r="D56" s="186" t="s">
        <v>369</v>
      </c>
      <c r="E56" s="216" t="s">
        <v>609</v>
      </c>
      <c r="F56" s="302" t="s">
        <v>610</v>
      </c>
      <c r="G56" s="242">
        <v>5</v>
      </c>
      <c r="H56" s="303" t="s">
        <v>68</v>
      </c>
      <c r="I56" s="38" t="s">
        <v>122</v>
      </c>
      <c r="J56" s="38" t="s">
        <v>372</v>
      </c>
      <c r="K56" s="38" t="s">
        <v>611</v>
      </c>
      <c r="L56" s="38">
        <v>3206802181</v>
      </c>
      <c r="M56" s="136" t="s">
        <v>612</v>
      </c>
      <c r="N56" s="176">
        <v>42736</v>
      </c>
      <c r="O56" s="176">
        <v>44012</v>
      </c>
      <c r="P56" s="38" t="s">
        <v>613</v>
      </c>
      <c r="Q56" s="38" t="s">
        <v>614</v>
      </c>
      <c r="R56" s="392">
        <v>1</v>
      </c>
      <c r="S56" s="392">
        <v>1</v>
      </c>
      <c r="T56" s="392">
        <v>1</v>
      </c>
      <c r="U56" s="392">
        <v>1</v>
      </c>
      <c r="V56" s="392">
        <v>1</v>
      </c>
      <c r="W56" s="38"/>
      <c r="X56" s="38"/>
      <c r="Y56" s="38"/>
      <c r="Z56" s="38"/>
      <c r="AA56" s="38"/>
      <c r="AB56" s="38"/>
      <c r="AC56" s="38" t="s">
        <v>12</v>
      </c>
      <c r="AD56" s="38" t="s">
        <v>590</v>
      </c>
      <c r="AE56" s="38" t="s">
        <v>591</v>
      </c>
      <c r="AF56" s="39">
        <v>1096</v>
      </c>
      <c r="AG56" s="38" t="s">
        <v>592</v>
      </c>
      <c r="AH56" s="38" t="s">
        <v>615</v>
      </c>
      <c r="AI56" s="161">
        <v>59532984673</v>
      </c>
      <c r="AJ56" s="39">
        <v>51</v>
      </c>
      <c r="AK56" s="161">
        <v>5844818879</v>
      </c>
      <c r="AL56" s="38" t="s">
        <v>1012</v>
      </c>
      <c r="AM56" s="439" t="s">
        <v>1013</v>
      </c>
      <c r="AN56" s="449"/>
      <c r="AO56" s="181"/>
      <c r="AP56" s="181"/>
      <c r="AQ56" s="181"/>
      <c r="AR56" s="181"/>
      <c r="AS56" s="181"/>
      <c r="AT56" s="181"/>
      <c r="AU56" s="181"/>
      <c r="AV56" s="181"/>
      <c r="AW56" s="181"/>
      <c r="AX56" s="181"/>
      <c r="AY56" s="181"/>
      <c r="AZ56" s="181"/>
      <c r="BA56" s="181"/>
      <c r="BB56" s="181"/>
      <c r="BC56" s="181"/>
    </row>
    <row r="57" spans="1:255" s="85" customFormat="1" ht="106.5" customHeight="1" x14ac:dyDescent="0.2">
      <c r="A57" s="174"/>
      <c r="B57" s="301" t="s">
        <v>8</v>
      </c>
      <c r="C57" s="233" t="s">
        <v>289</v>
      </c>
      <c r="D57" s="186" t="s">
        <v>369</v>
      </c>
      <c r="E57" s="216" t="s">
        <v>538</v>
      </c>
      <c r="F57" s="302" t="s">
        <v>616</v>
      </c>
      <c r="G57" s="242"/>
      <c r="H57" s="303" t="s">
        <v>68</v>
      </c>
      <c r="I57" s="38" t="s">
        <v>122</v>
      </c>
      <c r="J57" s="38" t="s">
        <v>372</v>
      </c>
      <c r="K57" s="38" t="s">
        <v>611</v>
      </c>
      <c r="L57" s="38">
        <v>3206802181</v>
      </c>
      <c r="M57" s="136" t="s">
        <v>612</v>
      </c>
      <c r="N57" s="176">
        <v>43009</v>
      </c>
      <c r="O57" s="176">
        <v>44012</v>
      </c>
      <c r="P57" s="177" t="s">
        <v>617</v>
      </c>
      <c r="Q57" s="177" t="s">
        <v>618</v>
      </c>
      <c r="R57" s="38">
        <v>1250</v>
      </c>
      <c r="S57" s="38">
        <v>1250</v>
      </c>
      <c r="T57" s="38">
        <v>1250</v>
      </c>
      <c r="U57" s="38">
        <v>1250</v>
      </c>
      <c r="V57" s="392">
        <v>1.08</v>
      </c>
      <c r="W57" s="38"/>
      <c r="X57" s="38"/>
      <c r="Y57" s="38"/>
      <c r="Z57" s="38"/>
      <c r="AA57" s="38"/>
      <c r="AB57" s="38"/>
      <c r="AC57" s="38" t="s">
        <v>12</v>
      </c>
      <c r="AD57" s="38" t="s">
        <v>590</v>
      </c>
      <c r="AE57" s="38" t="s">
        <v>591</v>
      </c>
      <c r="AF57" s="39">
        <v>1096</v>
      </c>
      <c r="AG57" s="38" t="s">
        <v>592</v>
      </c>
      <c r="AH57" s="38" t="s">
        <v>615</v>
      </c>
      <c r="AI57" s="161">
        <v>59532984673</v>
      </c>
      <c r="AJ57" s="39">
        <v>5</v>
      </c>
      <c r="AK57" s="161">
        <v>581556789</v>
      </c>
      <c r="AL57" s="38" t="s">
        <v>1120</v>
      </c>
      <c r="AM57" s="439" t="s">
        <v>1014</v>
      </c>
      <c r="AN57" s="449"/>
      <c r="AO57" s="181"/>
      <c r="AP57" s="181"/>
      <c r="AQ57" s="181"/>
      <c r="AR57" s="181"/>
      <c r="AS57" s="181"/>
      <c r="AT57" s="181"/>
      <c r="AU57" s="181"/>
      <c r="AV57" s="181"/>
      <c r="AW57" s="181"/>
      <c r="AX57" s="181"/>
      <c r="AY57" s="181"/>
      <c r="AZ57" s="181"/>
      <c r="BA57" s="181"/>
      <c r="BB57" s="181"/>
      <c r="BC57" s="181"/>
    </row>
    <row r="58" spans="1:255" s="85" customFormat="1" ht="131.25" customHeight="1" x14ac:dyDescent="0.2">
      <c r="A58" s="174"/>
      <c r="B58" s="301" t="s">
        <v>8</v>
      </c>
      <c r="C58" s="233" t="s">
        <v>289</v>
      </c>
      <c r="D58" s="186" t="s">
        <v>369</v>
      </c>
      <c r="E58" s="216" t="s">
        <v>538</v>
      </c>
      <c r="F58" s="302" t="s">
        <v>619</v>
      </c>
      <c r="G58" s="242"/>
      <c r="H58" s="303" t="s">
        <v>68</v>
      </c>
      <c r="I58" s="38" t="s">
        <v>122</v>
      </c>
      <c r="J58" s="38" t="s">
        <v>372</v>
      </c>
      <c r="K58" s="38" t="s">
        <v>611</v>
      </c>
      <c r="L58" s="38">
        <v>3206802181</v>
      </c>
      <c r="M58" s="136" t="s">
        <v>612</v>
      </c>
      <c r="N58" s="176">
        <v>42736</v>
      </c>
      <c r="O58" s="176">
        <v>44012</v>
      </c>
      <c r="P58" s="177" t="s">
        <v>620</v>
      </c>
      <c r="Q58" s="177" t="s">
        <v>621</v>
      </c>
      <c r="R58" s="38">
        <v>1500</v>
      </c>
      <c r="S58" s="38">
        <v>1500</v>
      </c>
      <c r="T58" s="38">
        <v>1500</v>
      </c>
      <c r="U58" s="38">
        <v>1500</v>
      </c>
      <c r="V58" s="392" t="s">
        <v>1015</v>
      </c>
      <c r="W58" s="38"/>
      <c r="X58" s="38"/>
      <c r="Y58" s="38"/>
      <c r="Z58" s="38"/>
      <c r="AA58" s="38"/>
      <c r="AB58" s="38"/>
      <c r="AC58" s="38" t="s">
        <v>12</v>
      </c>
      <c r="AD58" s="38" t="s">
        <v>590</v>
      </c>
      <c r="AE58" s="38" t="s">
        <v>591</v>
      </c>
      <c r="AF58" s="39">
        <v>1096</v>
      </c>
      <c r="AG58" s="38" t="s">
        <v>592</v>
      </c>
      <c r="AH58" s="38" t="s">
        <v>615</v>
      </c>
      <c r="AI58" s="161">
        <v>59532984673</v>
      </c>
      <c r="AJ58" s="39">
        <v>26</v>
      </c>
      <c r="AK58" s="161">
        <v>2900952618</v>
      </c>
      <c r="AL58" s="38" t="s">
        <v>1094</v>
      </c>
      <c r="AM58" s="439"/>
      <c r="AN58" s="449"/>
      <c r="AO58" s="181"/>
      <c r="AP58" s="181"/>
      <c r="AQ58" s="181"/>
      <c r="AR58" s="181"/>
      <c r="AS58" s="181"/>
      <c r="AT58" s="181"/>
      <c r="AU58" s="181"/>
      <c r="AV58" s="181"/>
      <c r="AW58" s="181"/>
      <c r="AX58" s="181"/>
      <c r="AY58" s="181"/>
      <c r="AZ58" s="181"/>
      <c r="BA58" s="181"/>
      <c r="BB58" s="181"/>
      <c r="BC58" s="181"/>
    </row>
    <row r="59" spans="1:255" s="85" customFormat="1" ht="135" customHeight="1" x14ac:dyDescent="0.2">
      <c r="A59" s="174"/>
      <c r="B59" s="301" t="s">
        <v>8</v>
      </c>
      <c r="C59" s="233" t="s">
        <v>289</v>
      </c>
      <c r="D59" s="186" t="s">
        <v>369</v>
      </c>
      <c r="E59" s="216" t="s">
        <v>538</v>
      </c>
      <c r="F59" s="302" t="s">
        <v>622</v>
      </c>
      <c r="G59" s="242"/>
      <c r="H59" s="303" t="s">
        <v>68</v>
      </c>
      <c r="I59" s="38" t="s">
        <v>122</v>
      </c>
      <c r="J59" s="38" t="s">
        <v>372</v>
      </c>
      <c r="K59" s="38" t="s">
        <v>623</v>
      </c>
      <c r="L59" s="38">
        <v>3003678841</v>
      </c>
      <c r="M59" s="136" t="s">
        <v>624</v>
      </c>
      <c r="N59" s="176">
        <v>42736</v>
      </c>
      <c r="O59" s="176">
        <v>44012</v>
      </c>
      <c r="P59" s="177" t="s">
        <v>862</v>
      </c>
      <c r="Q59" s="38" t="s">
        <v>863</v>
      </c>
      <c r="R59" s="39">
        <v>6000</v>
      </c>
      <c r="S59" s="39">
        <v>7000</v>
      </c>
      <c r="T59" s="39">
        <v>8000</v>
      </c>
      <c r="U59" s="39">
        <v>9000</v>
      </c>
      <c r="V59" s="392">
        <v>0.8</v>
      </c>
      <c r="W59" s="38"/>
      <c r="X59" s="38"/>
      <c r="Y59" s="38"/>
      <c r="Z59" s="38"/>
      <c r="AA59" s="38"/>
      <c r="AB59" s="38"/>
      <c r="AC59" s="38" t="s">
        <v>12</v>
      </c>
      <c r="AD59" s="38" t="s">
        <v>590</v>
      </c>
      <c r="AE59" s="38" t="s">
        <v>591</v>
      </c>
      <c r="AF59" s="39">
        <v>1096</v>
      </c>
      <c r="AG59" s="38" t="s">
        <v>592</v>
      </c>
      <c r="AH59" s="38" t="s">
        <v>615</v>
      </c>
      <c r="AI59" s="161">
        <v>59532984673</v>
      </c>
      <c r="AJ59" s="39">
        <v>13</v>
      </c>
      <c r="AK59" s="161">
        <v>1500994000</v>
      </c>
      <c r="AL59" s="38" t="s">
        <v>1016</v>
      </c>
      <c r="AM59" s="439"/>
      <c r="AN59" s="449"/>
      <c r="AO59" s="181"/>
      <c r="AP59" s="181"/>
      <c r="AQ59" s="181"/>
      <c r="AR59" s="181"/>
      <c r="AS59" s="181"/>
      <c r="AT59" s="181"/>
      <c r="AU59" s="181"/>
      <c r="AV59" s="181"/>
      <c r="AW59" s="181"/>
      <c r="AX59" s="181"/>
      <c r="AY59" s="181"/>
      <c r="AZ59" s="181"/>
      <c r="BA59" s="181"/>
      <c r="BB59" s="181"/>
      <c r="BC59" s="181"/>
    </row>
    <row r="60" spans="1:255" s="451" customFormat="1" ht="148.5" customHeight="1" x14ac:dyDescent="0.25">
      <c r="A60" s="446"/>
      <c r="B60" s="301" t="s">
        <v>8</v>
      </c>
      <c r="C60" s="233" t="s">
        <v>283</v>
      </c>
      <c r="D60" s="187" t="s">
        <v>369</v>
      </c>
      <c r="E60" s="216" t="s">
        <v>538</v>
      </c>
      <c r="F60" s="304" t="s">
        <v>625</v>
      </c>
      <c r="G60" s="242"/>
      <c r="H60" s="303" t="s">
        <v>68</v>
      </c>
      <c r="I60" s="38" t="s">
        <v>122</v>
      </c>
      <c r="J60" s="38" t="s">
        <v>372</v>
      </c>
      <c r="K60" s="38" t="s">
        <v>626</v>
      </c>
      <c r="L60" s="38">
        <v>3002733973</v>
      </c>
      <c r="M60" s="136" t="s">
        <v>627</v>
      </c>
      <c r="N60" s="448">
        <v>42736</v>
      </c>
      <c r="O60" s="448">
        <v>44012</v>
      </c>
      <c r="P60" s="38" t="s">
        <v>628</v>
      </c>
      <c r="Q60" s="38" t="s">
        <v>629</v>
      </c>
      <c r="R60" s="38">
        <v>230</v>
      </c>
      <c r="S60" s="38">
        <v>330</v>
      </c>
      <c r="T60" s="38">
        <v>430</v>
      </c>
      <c r="U60" s="38">
        <v>530</v>
      </c>
      <c r="V60" s="392">
        <v>1.1299999999999999</v>
      </c>
      <c r="W60" s="38"/>
      <c r="X60" s="38"/>
      <c r="Y60" s="38"/>
      <c r="Z60" s="38"/>
      <c r="AA60" s="38"/>
      <c r="AB60" s="38"/>
      <c r="AC60" s="38" t="s">
        <v>12</v>
      </c>
      <c r="AD60" s="38" t="s">
        <v>590</v>
      </c>
      <c r="AE60" s="38" t="s">
        <v>591</v>
      </c>
      <c r="AF60" s="39">
        <v>1096</v>
      </c>
      <c r="AG60" s="38" t="s">
        <v>592</v>
      </c>
      <c r="AH60" s="38" t="s">
        <v>615</v>
      </c>
      <c r="AI60" s="161">
        <v>59532984673</v>
      </c>
      <c r="AJ60" s="39">
        <v>5</v>
      </c>
      <c r="AK60" s="161">
        <v>579211334</v>
      </c>
      <c r="AL60" s="38" t="s">
        <v>1017</v>
      </c>
      <c r="AM60" s="439" t="s">
        <v>630</v>
      </c>
      <c r="AN60" s="449"/>
      <c r="AO60" s="450"/>
      <c r="AP60" s="450"/>
      <c r="AQ60" s="450"/>
      <c r="AR60" s="450"/>
      <c r="AS60" s="450"/>
      <c r="AT60" s="450"/>
      <c r="AU60" s="450"/>
      <c r="AV60" s="450"/>
      <c r="AW60" s="450"/>
      <c r="AX60" s="450"/>
      <c r="AY60" s="450"/>
      <c r="AZ60" s="450"/>
      <c r="BA60" s="450"/>
      <c r="BB60" s="450"/>
      <c r="BC60" s="450"/>
    </row>
    <row r="61" spans="1:255" s="451" customFormat="1" ht="171.75" customHeight="1" x14ac:dyDescent="0.25">
      <c r="A61" s="447">
        <v>46</v>
      </c>
      <c r="B61" s="301" t="s">
        <v>8</v>
      </c>
      <c r="C61" s="233" t="s">
        <v>78</v>
      </c>
      <c r="D61" s="187" t="s">
        <v>369</v>
      </c>
      <c r="E61" s="216" t="s">
        <v>538</v>
      </c>
      <c r="F61" s="305" t="s">
        <v>1018</v>
      </c>
      <c r="G61" s="242">
        <v>5</v>
      </c>
      <c r="H61" s="303" t="s">
        <v>68</v>
      </c>
      <c r="I61" s="38" t="s">
        <v>122</v>
      </c>
      <c r="J61" s="38" t="s">
        <v>372</v>
      </c>
      <c r="K61" s="38" t="s">
        <v>631</v>
      </c>
      <c r="L61" s="38">
        <v>3195108116</v>
      </c>
      <c r="M61" s="136" t="s">
        <v>632</v>
      </c>
      <c r="N61" s="448">
        <v>42736</v>
      </c>
      <c r="O61" s="448">
        <v>44012</v>
      </c>
      <c r="P61" s="38" t="s">
        <v>633</v>
      </c>
      <c r="Q61" s="38" t="s">
        <v>634</v>
      </c>
      <c r="R61" s="452">
        <v>1</v>
      </c>
      <c r="S61" s="452">
        <v>1</v>
      </c>
      <c r="T61" s="452">
        <v>1</v>
      </c>
      <c r="U61" s="452">
        <v>1</v>
      </c>
      <c r="V61" s="392">
        <v>1</v>
      </c>
      <c r="W61" s="38"/>
      <c r="X61" s="38"/>
      <c r="Y61" s="38"/>
      <c r="Z61" s="38"/>
      <c r="AA61" s="38"/>
      <c r="AB61" s="38"/>
      <c r="AC61" s="38" t="s">
        <v>12</v>
      </c>
      <c r="AD61" s="38" t="s">
        <v>510</v>
      </c>
      <c r="AE61" s="38" t="s">
        <v>591</v>
      </c>
      <c r="AF61" s="39">
        <v>1096</v>
      </c>
      <c r="AG61" s="38" t="s">
        <v>592</v>
      </c>
      <c r="AH61" s="38" t="s">
        <v>635</v>
      </c>
      <c r="AI61" s="161">
        <v>34765035754</v>
      </c>
      <c r="AJ61" s="433">
        <v>0.99439999999999995</v>
      </c>
      <c r="AK61" s="161">
        <v>9030612318</v>
      </c>
      <c r="AL61" s="38" t="s">
        <v>1019</v>
      </c>
      <c r="AM61" s="439"/>
      <c r="AN61" s="184"/>
      <c r="AO61" s="450"/>
      <c r="AP61" s="450"/>
      <c r="AQ61" s="450"/>
      <c r="AR61" s="450"/>
      <c r="AS61" s="450"/>
      <c r="AT61" s="450"/>
      <c r="AU61" s="450"/>
      <c r="AV61" s="450"/>
      <c r="AW61" s="450"/>
      <c r="AX61" s="450"/>
      <c r="AY61" s="450"/>
      <c r="AZ61" s="450"/>
      <c r="BA61" s="450"/>
      <c r="BB61" s="450"/>
      <c r="BC61" s="450"/>
    </row>
    <row r="62" spans="1:255" s="85" customFormat="1" ht="115.5" customHeight="1" x14ac:dyDescent="0.2">
      <c r="A62" s="381"/>
      <c r="B62" s="301" t="s">
        <v>8</v>
      </c>
      <c r="C62" s="233" t="s">
        <v>247</v>
      </c>
      <c r="D62" s="186" t="s">
        <v>369</v>
      </c>
      <c r="E62" s="216" t="s">
        <v>538</v>
      </c>
      <c r="F62" s="302" t="s">
        <v>636</v>
      </c>
      <c r="G62" s="189"/>
      <c r="H62" s="303" t="s">
        <v>68</v>
      </c>
      <c r="I62" s="38" t="s">
        <v>122</v>
      </c>
      <c r="J62" s="38" t="s">
        <v>372</v>
      </c>
      <c r="K62" s="38" t="s">
        <v>623</v>
      </c>
      <c r="L62" s="442">
        <v>3003678841</v>
      </c>
      <c r="M62" s="443" t="s">
        <v>637</v>
      </c>
      <c r="N62" s="176">
        <v>42737</v>
      </c>
      <c r="O62" s="176">
        <v>44012</v>
      </c>
      <c r="P62" s="38" t="s">
        <v>638</v>
      </c>
      <c r="Q62" s="38" t="s">
        <v>639</v>
      </c>
      <c r="R62" s="39">
        <v>470</v>
      </c>
      <c r="S62" s="39">
        <v>620</v>
      </c>
      <c r="T62" s="39">
        <v>700</v>
      </c>
      <c r="U62" s="39">
        <v>800</v>
      </c>
      <c r="V62" s="433">
        <v>1.415</v>
      </c>
      <c r="W62" s="38"/>
      <c r="X62" s="38"/>
      <c r="Y62" s="38"/>
      <c r="Z62" s="38"/>
      <c r="AA62" s="38"/>
      <c r="AB62" s="174"/>
      <c r="AC62" s="38" t="s">
        <v>12</v>
      </c>
      <c r="AD62" s="38" t="s">
        <v>590</v>
      </c>
      <c r="AE62" s="38" t="s">
        <v>591</v>
      </c>
      <c r="AF62" s="39">
        <v>1096</v>
      </c>
      <c r="AG62" s="38" t="s">
        <v>592</v>
      </c>
      <c r="AH62" s="38" t="s">
        <v>640</v>
      </c>
      <c r="AI62" s="161">
        <v>35087938381</v>
      </c>
      <c r="AJ62" s="39">
        <v>20</v>
      </c>
      <c r="AK62" s="161">
        <v>1523364000</v>
      </c>
      <c r="AL62" s="38" t="s">
        <v>1020</v>
      </c>
      <c r="AM62" s="439" t="s">
        <v>497</v>
      </c>
      <c r="AN62" s="184"/>
      <c r="AO62" s="181"/>
      <c r="AP62" s="181"/>
      <c r="AQ62" s="181"/>
      <c r="AR62" s="181"/>
      <c r="AS62" s="181"/>
      <c r="AT62" s="181"/>
      <c r="AU62" s="181"/>
      <c r="AV62" s="181"/>
      <c r="AW62" s="181"/>
      <c r="AX62" s="181"/>
      <c r="AY62" s="181"/>
      <c r="AZ62" s="181"/>
      <c r="BA62" s="181"/>
      <c r="BB62" s="181"/>
      <c r="BC62" s="181"/>
    </row>
    <row r="63" spans="1:255" s="85" customFormat="1" ht="126" customHeight="1" thickBot="1" x14ac:dyDescent="0.25">
      <c r="A63" s="381">
        <v>47</v>
      </c>
      <c r="B63" s="301" t="s">
        <v>8</v>
      </c>
      <c r="C63" s="233" t="s">
        <v>247</v>
      </c>
      <c r="D63" s="186" t="s">
        <v>369</v>
      </c>
      <c r="E63" s="216" t="s">
        <v>538</v>
      </c>
      <c r="F63" s="302" t="s">
        <v>641</v>
      </c>
      <c r="G63" s="242">
        <v>5</v>
      </c>
      <c r="H63" s="303" t="s">
        <v>68</v>
      </c>
      <c r="I63" s="38" t="s">
        <v>122</v>
      </c>
      <c r="J63" s="38" t="s">
        <v>372</v>
      </c>
      <c r="K63" s="38" t="s">
        <v>623</v>
      </c>
      <c r="L63" s="442">
        <v>3003678842</v>
      </c>
      <c r="M63" s="443" t="s">
        <v>637</v>
      </c>
      <c r="N63" s="176">
        <v>42737</v>
      </c>
      <c r="O63" s="176">
        <v>44012</v>
      </c>
      <c r="P63" s="38" t="s">
        <v>642</v>
      </c>
      <c r="Q63" s="38" t="s">
        <v>643</v>
      </c>
      <c r="R63" s="39">
        <v>1450</v>
      </c>
      <c r="S63" s="39">
        <v>1550</v>
      </c>
      <c r="T63" s="39">
        <v>1700</v>
      </c>
      <c r="U63" s="39">
        <v>1900</v>
      </c>
      <c r="V63" s="436">
        <f>1781/R63</f>
        <v>1.2282758620689656</v>
      </c>
      <c r="W63" s="38"/>
      <c r="X63" s="38"/>
      <c r="Y63" s="38"/>
      <c r="Z63" s="38"/>
      <c r="AA63" s="38"/>
      <c r="AB63" s="38"/>
      <c r="AC63" s="38" t="s">
        <v>12</v>
      </c>
      <c r="AD63" s="38" t="s">
        <v>590</v>
      </c>
      <c r="AE63" s="38" t="s">
        <v>591</v>
      </c>
      <c r="AF63" s="39">
        <v>1096</v>
      </c>
      <c r="AG63" s="38" t="s">
        <v>592</v>
      </c>
      <c r="AH63" s="38" t="s">
        <v>640</v>
      </c>
      <c r="AI63" s="161">
        <v>35087938381</v>
      </c>
      <c r="AJ63" s="39">
        <v>45</v>
      </c>
      <c r="AK63" s="161">
        <v>3483600934</v>
      </c>
      <c r="AL63" s="38" t="s">
        <v>1021</v>
      </c>
      <c r="AM63" s="439" t="s">
        <v>497</v>
      </c>
      <c r="AN63" s="184"/>
      <c r="AO63" s="181"/>
      <c r="AP63" s="181"/>
      <c r="AQ63" s="181"/>
      <c r="AR63" s="181"/>
      <c r="AS63" s="181"/>
      <c r="AT63" s="181"/>
      <c r="AU63" s="181"/>
      <c r="AV63" s="181"/>
      <c r="AW63" s="181"/>
      <c r="AX63" s="181"/>
      <c r="AY63" s="181"/>
      <c r="AZ63" s="181"/>
      <c r="BA63" s="181"/>
      <c r="BB63" s="181"/>
      <c r="BC63" s="181"/>
    </row>
    <row r="64" spans="1:255" s="85" customFormat="1" ht="126" customHeight="1" thickBot="1" x14ac:dyDescent="0.25">
      <c r="A64" s="381"/>
      <c r="B64" s="301" t="s">
        <v>8</v>
      </c>
      <c r="C64" s="233" t="s">
        <v>247</v>
      </c>
      <c r="D64" s="186" t="s">
        <v>369</v>
      </c>
      <c r="E64" s="216" t="s">
        <v>538</v>
      </c>
      <c r="F64" s="302" t="s">
        <v>644</v>
      </c>
      <c r="G64" s="242">
        <v>5</v>
      </c>
      <c r="H64" s="303" t="s">
        <v>68</v>
      </c>
      <c r="I64" s="38" t="s">
        <v>122</v>
      </c>
      <c r="J64" s="38" t="s">
        <v>372</v>
      </c>
      <c r="K64" s="38" t="s">
        <v>623</v>
      </c>
      <c r="L64" s="442">
        <v>3003678842</v>
      </c>
      <c r="M64" s="443" t="s">
        <v>637</v>
      </c>
      <c r="N64" s="176">
        <v>42737</v>
      </c>
      <c r="O64" s="176">
        <v>44012</v>
      </c>
      <c r="P64" s="38" t="s">
        <v>645</v>
      </c>
      <c r="Q64" s="38" t="s">
        <v>646</v>
      </c>
      <c r="R64" s="39">
        <v>1200</v>
      </c>
      <c r="S64" s="39">
        <v>1250</v>
      </c>
      <c r="T64" s="39">
        <v>1350</v>
      </c>
      <c r="U64" s="39">
        <v>1450</v>
      </c>
      <c r="V64" s="444">
        <f>2372/R64</f>
        <v>1.9766666666666666</v>
      </c>
      <c r="W64" s="38"/>
      <c r="X64" s="38"/>
      <c r="Y64" s="38"/>
      <c r="Z64" s="38"/>
      <c r="AA64" s="38"/>
      <c r="AB64" s="445"/>
      <c r="AC64" s="38" t="s">
        <v>12</v>
      </c>
      <c r="AD64" s="38" t="s">
        <v>590</v>
      </c>
      <c r="AE64" s="38" t="s">
        <v>591</v>
      </c>
      <c r="AF64" s="39">
        <v>1096</v>
      </c>
      <c r="AG64" s="38" t="s">
        <v>592</v>
      </c>
      <c r="AH64" s="38" t="s">
        <v>640</v>
      </c>
      <c r="AI64" s="161">
        <v>35087938381</v>
      </c>
      <c r="AJ64" s="39">
        <v>27</v>
      </c>
      <c r="AK64" s="161">
        <v>2032996447</v>
      </c>
      <c r="AL64" s="38" t="s">
        <v>1022</v>
      </c>
      <c r="AM64" s="439"/>
      <c r="AN64" s="184"/>
      <c r="AO64" s="181"/>
      <c r="AP64" s="181"/>
      <c r="AQ64" s="181"/>
      <c r="AR64" s="181"/>
      <c r="AS64" s="181"/>
      <c r="AT64" s="181"/>
      <c r="AU64" s="181"/>
      <c r="AV64" s="181"/>
      <c r="AW64" s="181"/>
      <c r="AX64" s="181"/>
      <c r="AY64" s="181"/>
      <c r="AZ64" s="181"/>
      <c r="BA64" s="181"/>
      <c r="BB64" s="181"/>
      <c r="BC64" s="181"/>
    </row>
    <row r="65" spans="1:255" s="85" customFormat="1" ht="126" customHeight="1" thickBot="1" x14ac:dyDescent="0.25">
      <c r="A65" s="381"/>
      <c r="B65" s="301" t="s">
        <v>8</v>
      </c>
      <c r="C65" s="233" t="s">
        <v>247</v>
      </c>
      <c r="D65" s="186" t="s">
        <v>369</v>
      </c>
      <c r="E65" s="216" t="s">
        <v>538</v>
      </c>
      <c r="F65" s="302" t="s">
        <v>647</v>
      </c>
      <c r="G65" s="242">
        <v>5</v>
      </c>
      <c r="H65" s="303" t="s">
        <v>68</v>
      </c>
      <c r="I65" s="38" t="s">
        <v>122</v>
      </c>
      <c r="J65" s="38" t="s">
        <v>372</v>
      </c>
      <c r="K65" s="38" t="s">
        <v>623</v>
      </c>
      <c r="L65" s="442">
        <v>3003678842</v>
      </c>
      <c r="M65" s="443" t="s">
        <v>637</v>
      </c>
      <c r="N65" s="176">
        <v>42737</v>
      </c>
      <c r="O65" s="176">
        <v>44012</v>
      </c>
      <c r="P65" s="38" t="s">
        <v>648</v>
      </c>
      <c r="Q65" s="38" t="s">
        <v>649</v>
      </c>
      <c r="R65" s="39">
        <v>3000</v>
      </c>
      <c r="S65" s="39">
        <v>3100</v>
      </c>
      <c r="T65" s="39">
        <v>3800</v>
      </c>
      <c r="U65" s="39">
        <v>4500</v>
      </c>
      <c r="V65" s="444">
        <f>4855/S65</f>
        <v>1.5661290322580645</v>
      </c>
      <c r="W65" s="38"/>
      <c r="X65" s="38"/>
      <c r="Y65" s="38"/>
      <c r="Z65" s="38"/>
      <c r="AA65" s="38"/>
      <c r="AB65" s="445"/>
      <c r="AC65" s="38" t="s">
        <v>12</v>
      </c>
      <c r="AD65" s="38" t="s">
        <v>590</v>
      </c>
      <c r="AE65" s="38" t="s">
        <v>591</v>
      </c>
      <c r="AF65" s="39">
        <v>1096</v>
      </c>
      <c r="AG65" s="38" t="s">
        <v>592</v>
      </c>
      <c r="AH65" s="38" t="s">
        <v>640</v>
      </c>
      <c r="AI65" s="161">
        <v>35087938381</v>
      </c>
      <c r="AJ65" s="39">
        <v>8</v>
      </c>
      <c r="AK65" s="161">
        <v>582000000</v>
      </c>
      <c r="AL65" s="38" t="s">
        <v>1023</v>
      </c>
      <c r="AM65" s="439"/>
      <c r="AN65" s="184"/>
      <c r="AO65" s="181"/>
      <c r="AP65" s="181"/>
      <c r="AQ65" s="181"/>
      <c r="AR65" s="181"/>
      <c r="AS65" s="181"/>
      <c r="AT65" s="181"/>
      <c r="AU65" s="181"/>
      <c r="AV65" s="181"/>
      <c r="AW65" s="181"/>
      <c r="AX65" s="181"/>
      <c r="AY65" s="181"/>
      <c r="AZ65" s="181"/>
      <c r="BA65" s="181"/>
      <c r="BB65" s="181"/>
      <c r="BC65" s="181"/>
    </row>
    <row r="66" spans="1:255" s="85" customFormat="1" ht="140.25" x14ac:dyDescent="0.2">
      <c r="A66" s="85">
        <v>48</v>
      </c>
      <c r="B66" s="306" t="s">
        <v>8</v>
      </c>
      <c r="C66" s="233" t="s">
        <v>289</v>
      </c>
      <c r="D66" s="186" t="s">
        <v>369</v>
      </c>
      <c r="E66" s="216" t="s">
        <v>538</v>
      </c>
      <c r="F66" s="302" t="s">
        <v>650</v>
      </c>
      <c r="G66" s="243">
        <v>5</v>
      </c>
      <c r="H66" s="303" t="s">
        <v>68</v>
      </c>
      <c r="I66" s="38" t="s">
        <v>122</v>
      </c>
      <c r="J66" s="38" t="s">
        <v>372</v>
      </c>
      <c r="K66" s="80" t="s">
        <v>651</v>
      </c>
      <c r="L66" s="81" t="s">
        <v>652</v>
      </c>
      <c r="M66" s="81" t="s">
        <v>653</v>
      </c>
      <c r="N66" s="386">
        <v>42736</v>
      </c>
      <c r="O66" s="386">
        <v>44012</v>
      </c>
      <c r="P66" s="38" t="s">
        <v>654</v>
      </c>
      <c r="Q66" s="38" t="s">
        <v>1040</v>
      </c>
      <c r="R66" s="387">
        <v>1</v>
      </c>
      <c r="S66" s="387">
        <v>1</v>
      </c>
      <c r="T66" s="387">
        <v>1</v>
      </c>
      <c r="U66" s="387">
        <v>1</v>
      </c>
      <c r="V66" s="39" t="s">
        <v>1041</v>
      </c>
      <c r="W66" s="38"/>
      <c r="X66" s="38"/>
      <c r="Y66" s="38"/>
      <c r="Z66" s="38"/>
      <c r="AA66" s="38"/>
      <c r="AB66" s="37"/>
      <c r="AC66" s="37" t="s">
        <v>12</v>
      </c>
      <c r="AD66" s="37" t="s">
        <v>19</v>
      </c>
      <c r="AE66" s="37" t="s">
        <v>19</v>
      </c>
      <c r="AF66" s="36">
        <v>1086</v>
      </c>
      <c r="AG66" s="37" t="s">
        <v>655</v>
      </c>
      <c r="AH66" s="37" t="s">
        <v>656</v>
      </c>
      <c r="AI66" s="441">
        <v>914291800</v>
      </c>
      <c r="AJ66" s="39">
        <v>0</v>
      </c>
      <c r="AK66" s="162" t="s">
        <v>1112</v>
      </c>
      <c r="AL66" s="37" t="s">
        <v>1113</v>
      </c>
      <c r="AM66" s="278"/>
      <c r="AN66" s="180"/>
      <c r="AO66" s="181"/>
      <c r="AP66" s="181"/>
      <c r="AQ66" s="181"/>
      <c r="AR66" s="181"/>
      <c r="AS66" s="181"/>
      <c r="AT66" s="181"/>
      <c r="AU66" s="181"/>
      <c r="AV66" s="181"/>
      <c r="AW66" s="181"/>
      <c r="AX66" s="181"/>
      <c r="AY66" s="181"/>
      <c r="AZ66" s="181"/>
      <c r="BA66" s="181"/>
      <c r="BB66" s="181"/>
      <c r="BC66" s="181"/>
    </row>
    <row r="67" spans="1:255" s="85" customFormat="1" ht="140.25" x14ac:dyDescent="0.2">
      <c r="A67" s="85">
        <v>49</v>
      </c>
      <c r="B67" s="306" t="s">
        <v>8</v>
      </c>
      <c r="C67" s="233" t="s">
        <v>289</v>
      </c>
      <c r="D67" s="186" t="s">
        <v>369</v>
      </c>
      <c r="E67" s="216" t="s">
        <v>538</v>
      </c>
      <c r="F67" s="307" t="s">
        <v>657</v>
      </c>
      <c r="G67" s="243">
        <v>5</v>
      </c>
      <c r="H67" s="303" t="s">
        <v>68</v>
      </c>
      <c r="I67" s="38" t="s">
        <v>122</v>
      </c>
      <c r="J67" s="38" t="s">
        <v>372</v>
      </c>
      <c r="K67" s="38" t="s">
        <v>658</v>
      </c>
      <c r="L67" s="38" t="s">
        <v>659</v>
      </c>
      <c r="M67" s="82" t="s">
        <v>660</v>
      </c>
      <c r="N67" s="386">
        <v>42736</v>
      </c>
      <c r="O67" s="386">
        <v>44012</v>
      </c>
      <c r="P67" s="38" t="s">
        <v>661</v>
      </c>
      <c r="Q67" s="38" t="s">
        <v>662</v>
      </c>
      <c r="R67" s="387">
        <v>1</v>
      </c>
      <c r="S67" s="387">
        <v>1</v>
      </c>
      <c r="T67" s="387">
        <v>1</v>
      </c>
      <c r="U67" s="387">
        <v>1</v>
      </c>
      <c r="V67" s="436">
        <v>1</v>
      </c>
      <c r="W67" s="38"/>
      <c r="X67" s="38"/>
      <c r="Y67" s="38"/>
      <c r="Z67" s="38"/>
      <c r="AA67" s="38"/>
      <c r="AB67" s="37"/>
      <c r="AC67" s="37" t="s">
        <v>12</v>
      </c>
      <c r="AD67" s="37" t="s">
        <v>19</v>
      </c>
      <c r="AE67" s="37" t="s">
        <v>19</v>
      </c>
      <c r="AF67" s="36">
        <v>1086</v>
      </c>
      <c r="AG67" s="37" t="s">
        <v>655</v>
      </c>
      <c r="AH67" s="37" t="s">
        <v>663</v>
      </c>
      <c r="AI67" s="161">
        <v>82711179492</v>
      </c>
      <c r="AJ67" s="440">
        <v>0</v>
      </c>
      <c r="AK67" s="163" t="s">
        <v>1114</v>
      </c>
      <c r="AL67" s="37" t="s">
        <v>1121</v>
      </c>
      <c r="AM67" s="278" t="s">
        <v>1042</v>
      </c>
      <c r="AN67" s="180"/>
      <c r="AO67" s="181"/>
      <c r="AP67" s="181"/>
      <c r="AQ67" s="181"/>
      <c r="AR67" s="181"/>
      <c r="AS67" s="181"/>
      <c r="AT67" s="181"/>
      <c r="AU67" s="181"/>
      <c r="AV67" s="181"/>
      <c r="AW67" s="181"/>
      <c r="AX67" s="181"/>
      <c r="AY67" s="181"/>
      <c r="AZ67" s="181"/>
      <c r="BA67" s="181"/>
      <c r="BB67" s="181"/>
      <c r="BC67" s="181"/>
    </row>
    <row r="68" spans="1:255" s="85" customFormat="1" ht="140.25" x14ac:dyDescent="0.2">
      <c r="A68" s="88">
        <v>50</v>
      </c>
      <c r="B68" s="306" t="s">
        <v>8</v>
      </c>
      <c r="C68" s="233" t="s">
        <v>131</v>
      </c>
      <c r="D68" s="186" t="s">
        <v>369</v>
      </c>
      <c r="E68" s="216" t="s">
        <v>538</v>
      </c>
      <c r="F68" s="307" t="s">
        <v>1043</v>
      </c>
      <c r="G68" s="243">
        <v>5</v>
      </c>
      <c r="H68" s="303" t="s">
        <v>68</v>
      </c>
      <c r="I68" s="38" t="s">
        <v>122</v>
      </c>
      <c r="J68" s="38" t="s">
        <v>372</v>
      </c>
      <c r="K68" s="38" t="s">
        <v>1044</v>
      </c>
      <c r="L68" s="38"/>
      <c r="M68" s="82" t="s">
        <v>665</v>
      </c>
      <c r="N68" s="386">
        <v>42736</v>
      </c>
      <c r="O68" s="386">
        <v>44012</v>
      </c>
      <c r="P68" s="38" t="s">
        <v>1045</v>
      </c>
      <c r="Q68" s="38" t="s">
        <v>1046</v>
      </c>
      <c r="R68" s="387">
        <v>1</v>
      </c>
      <c r="S68" s="387">
        <v>1</v>
      </c>
      <c r="T68" s="387">
        <v>1</v>
      </c>
      <c r="U68" s="387">
        <v>1</v>
      </c>
      <c r="V68" s="392">
        <v>0.78</v>
      </c>
      <c r="W68" s="38"/>
      <c r="X68" s="38"/>
      <c r="Y68" s="38"/>
      <c r="Z68" s="38"/>
      <c r="AA68" s="38"/>
      <c r="AB68" s="37"/>
      <c r="AC68" s="37" t="s">
        <v>12</v>
      </c>
      <c r="AD68" s="37" t="s">
        <v>19</v>
      </c>
      <c r="AE68" s="37" t="s">
        <v>83</v>
      </c>
      <c r="AF68" s="36">
        <v>1098</v>
      </c>
      <c r="AG68" s="37" t="s">
        <v>666</v>
      </c>
      <c r="AH68" s="37" t="s">
        <v>667</v>
      </c>
      <c r="AI68" s="161">
        <v>735556226763</v>
      </c>
      <c r="AJ68" s="36">
        <v>12</v>
      </c>
      <c r="AK68" s="163">
        <v>182370032209</v>
      </c>
      <c r="AL68" s="38" t="s">
        <v>1098</v>
      </c>
      <c r="AM68" s="278" t="s">
        <v>1047</v>
      </c>
      <c r="AN68" s="180"/>
      <c r="AO68" s="181"/>
      <c r="AP68" s="181"/>
      <c r="AQ68" s="181"/>
      <c r="AR68" s="181"/>
      <c r="AS68" s="181"/>
      <c r="AT68" s="181"/>
      <c r="AU68" s="181"/>
      <c r="AV68" s="181"/>
      <c r="AW68" s="181"/>
      <c r="AX68" s="181"/>
      <c r="AY68" s="181"/>
      <c r="AZ68" s="181"/>
      <c r="BA68" s="181"/>
      <c r="BB68" s="181"/>
      <c r="BC68" s="181"/>
    </row>
    <row r="69" spans="1:255" s="85" customFormat="1" ht="144.75" customHeight="1" x14ac:dyDescent="0.2">
      <c r="A69" s="88">
        <v>51</v>
      </c>
      <c r="B69" s="306" t="s">
        <v>8</v>
      </c>
      <c r="C69" s="233" t="s">
        <v>289</v>
      </c>
      <c r="D69" s="186" t="s">
        <v>369</v>
      </c>
      <c r="E69" s="216" t="s">
        <v>538</v>
      </c>
      <c r="F69" s="307" t="s">
        <v>668</v>
      </c>
      <c r="G69" s="243">
        <v>5</v>
      </c>
      <c r="H69" s="303" t="s">
        <v>68</v>
      </c>
      <c r="I69" s="38" t="s">
        <v>122</v>
      </c>
      <c r="J69" s="38" t="s">
        <v>372</v>
      </c>
      <c r="K69" s="38" t="s">
        <v>669</v>
      </c>
      <c r="L69" s="38" t="s">
        <v>670</v>
      </c>
      <c r="M69" s="82" t="s">
        <v>671</v>
      </c>
      <c r="N69" s="386">
        <v>42736</v>
      </c>
      <c r="O69" s="386">
        <v>44012</v>
      </c>
      <c r="P69" s="38" t="s">
        <v>672</v>
      </c>
      <c r="Q69" s="38" t="s">
        <v>673</v>
      </c>
      <c r="R69" s="38">
        <v>1</v>
      </c>
      <c r="S69" s="38">
        <v>0</v>
      </c>
      <c r="T69" s="38">
        <v>0</v>
      </c>
      <c r="U69" s="38">
        <v>0</v>
      </c>
      <c r="V69" s="436">
        <v>1</v>
      </c>
      <c r="W69" s="38"/>
      <c r="X69" s="38"/>
      <c r="Y69" s="38"/>
      <c r="Z69" s="38"/>
      <c r="AA69" s="38"/>
      <c r="AB69" s="37"/>
      <c r="AC69" s="37" t="s">
        <v>12</v>
      </c>
      <c r="AD69" s="37" t="s">
        <v>19</v>
      </c>
      <c r="AE69" s="37" t="s">
        <v>19</v>
      </c>
      <c r="AF69" s="167">
        <v>1101</v>
      </c>
      <c r="AG69" s="437" t="s">
        <v>674</v>
      </c>
      <c r="AH69" s="38" t="s">
        <v>675</v>
      </c>
      <c r="AI69" s="438">
        <v>852254000</v>
      </c>
      <c r="AJ69" s="36">
        <v>16</v>
      </c>
      <c r="AK69" s="154" t="s">
        <v>1115</v>
      </c>
      <c r="AL69" s="38" t="s">
        <v>1048</v>
      </c>
      <c r="AM69" s="439" t="s">
        <v>1049</v>
      </c>
      <c r="AN69" s="180"/>
      <c r="AO69" s="181"/>
      <c r="AP69" s="181"/>
      <c r="AQ69" s="181"/>
      <c r="AR69" s="181"/>
      <c r="AS69" s="181"/>
      <c r="AT69" s="181"/>
      <c r="AU69" s="181"/>
      <c r="AV69" s="181"/>
      <c r="AW69" s="181"/>
      <c r="AX69" s="181"/>
      <c r="AY69" s="181"/>
      <c r="AZ69" s="181"/>
      <c r="BA69" s="181"/>
      <c r="BB69" s="181"/>
      <c r="BC69" s="181"/>
    </row>
    <row r="70" spans="1:255" s="85" customFormat="1" ht="165.75" x14ac:dyDescent="0.2">
      <c r="A70" s="85">
        <v>52</v>
      </c>
      <c r="B70" s="306" t="s">
        <v>8</v>
      </c>
      <c r="C70" s="233" t="s">
        <v>247</v>
      </c>
      <c r="D70" s="186" t="s">
        <v>369</v>
      </c>
      <c r="E70" s="216" t="s">
        <v>538</v>
      </c>
      <c r="F70" s="308" t="s">
        <v>677</v>
      </c>
      <c r="G70" s="240">
        <v>5</v>
      </c>
      <c r="H70" s="289" t="s">
        <v>68</v>
      </c>
      <c r="I70" s="39" t="s">
        <v>122</v>
      </c>
      <c r="J70" s="39" t="s">
        <v>372</v>
      </c>
      <c r="K70" s="39" t="s">
        <v>678</v>
      </c>
      <c r="L70" s="39" t="s">
        <v>679</v>
      </c>
      <c r="M70" s="83" t="s">
        <v>680</v>
      </c>
      <c r="N70" s="386">
        <v>42552</v>
      </c>
      <c r="O70" s="386">
        <v>44012</v>
      </c>
      <c r="P70" s="39" t="s">
        <v>681</v>
      </c>
      <c r="Q70" s="39" t="s">
        <v>1099</v>
      </c>
      <c r="R70" s="84">
        <v>1</v>
      </c>
      <c r="S70" s="84">
        <v>1</v>
      </c>
      <c r="T70" s="84">
        <v>1</v>
      </c>
      <c r="V70" s="84">
        <v>1</v>
      </c>
      <c r="W70" s="38"/>
      <c r="X70" s="38"/>
      <c r="Y70" s="38"/>
      <c r="Z70" s="38"/>
      <c r="AA70" s="38"/>
      <c r="AB70" s="37"/>
      <c r="AC70" s="36" t="s">
        <v>12</v>
      </c>
      <c r="AD70" s="36" t="s">
        <v>19</v>
      </c>
      <c r="AE70" s="36" t="s">
        <v>36</v>
      </c>
      <c r="AF70" s="36">
        <v>1113</v>
      </c>
      <c r="AG70" s="36" t="s">
        <v>682</v>
      </c>
      <c r="AH70" s="39" t="s">
        <v>683</v>
      </c>
      <c r="AI70" s="164">
        <v>267068412</v>
      </c>
      <c r="AJ70" s="39">
        <v>2</v>
      </c>
      <c r="AK70" s="164">
        <v>208016772</v>
      </c>
      <c r="AL70" s="38" t="s">
        <v>1050</v>
      </c>
      <c r="AM70" s="435" t="s">
        <v>1051</v>
      </c>
      <c r="AN70" s="180"/>
      <c r="AO70" s="181"/>
      <c r="AP70" s="181"/>
      <c r="AQ70" s="181"/>
      <c r="AR70" s="181"/>
      <c r="AS70" s="181"/>
      <c r="AT70" s="181"/>
      <c r="AU70" s="181"/>
      <c r="AV70" s="181"/>
      <c r="AW70" s="181"/>
      <c r="AX70" s="181"/>
      <c r="AY70" s="181"/>
      <c r="AZ70" s="181"/>
      <c r="BA70" s="181"/>
      <c r="BB70" s="181"/>
      <c r="BC70" s="181"/>
    </row>
    <row r="71" spans="1:255" s="85" customFormat="1" ht="210" customHeight="1" x14ac:dyDescent="0.2">
      <c r="A71" s="85">
        <v>53</v>
      </c>
      <c r="B71" s="306" t="s">
        <v>8</v>
      </c>
      <c r="C71" s="233" t="s">
        <v>247</v>
      </c>
      <c r="D71" s="186" t="s">
        <v>369</v>
      </c>
      <c r="E71" s="216" t="s">
        <v>538</v>
      </c>
      <c r="F71" s="308" t="s">
        <v>684</v>
      </c>
      <c r="G71" s="240">
        <v>5</v>
      </c>
      <c r="H71" s="289" t="s">
        <v>68</v>
      </c>
      <c r="I71" s="39" t="s">
        <v>122</v>
      </c>
      <c r="J71" s="39" t="s">
        <v>372</v>
      </c>
      <c r="K71" s="39" t="s">
        <v>678</v>
      </c>
      <c r="L71" s="39" t="s">
        <v>679</v>
      </c>
      <c r="M71" s="83" t="s">
        <v>680</v>
      </c>
      <c r="N71" s="386">
        <v>42552</v>
      </c>
      <c r="O71" s="386">
        <v>44012</v>
      </c>
      <c r="P71" s="39" t="s">
        <v>685</v>
      </c>
      <c r="Q71" s="39" t="s">
        <v>686</v>
      </c>
      <c r="R71" s="84">
        <v>1</v>
      </c>
      <c r="S71" s="84">
        <v>1</v>
      </c>
      <c r="T71" s="84">
        <v>1</v>
      </c>
      <c r="U71" s="84">
        <v>1</v>
      </c>
      <c r="V71" s="433">
        <v>0.92200000000000004</v>
      </c>
      <c r="W71" s="38"/>
      <c r="X71" s="38"/>
      <c r="Y71" s="38"/>
      <c r="Z71" s="38"/>
      <c r="AA71" s="38"/>
      <c r="AB71" s="37"/>
      <c r="AC71" s="36" t="s">
        <v>12</v>
      </c>
      <c r="AD71" s="36" t="s">
        <v>19</v>
      </c>
      <c r="AE71" s="36" t="s">
        <v>19</v>
      </c>
      <c r="AF71" s="36">
        <v>1113</v>
      </c>
      <c r="AG71" s="36" t="s">
        <v>687</v>
      </c>
      <c r="AH71" s="36" t="s">
        <v>688</v>
      </c>
      <c r="AI71" s="164">
        <v>14757335097</v>
      </c>
      <c r="AJ71" s="434">
        <v>0.98</v>
      </c>
      <c r="AK71" s="164">
        <v>14207372298</v>
      </c>
      <c r="AL71" s="80" t="s">
        <v>1052</v>
      </c>
      <c r="AM71" s="435" t="s">
        <v>1053</v>
      </c>
      <c r="AN71" s="180"/>
      <c r="AO71" s="181"/>
      <c r="AP71" s="181"/>
      <c r="AQ71" s="181"/>
      <c r="AR71" s="181"/>
      <c r="AS71" s="181"/>
      <c r="AT71" s="181"/>
      <c r="AU71" s="181"/>
      <c r="AV71" s="181"/>
      <c r="AW71" s="181"/>
      <c r="AX71" s="181"/>
      <c r="AY71" s="181"/>
      <c r="AZ71" s="181"/>
      <c r="BA71" s="181"/>
      <c r="BB71" s="181"/>
      <c r="BC71" s="181"/>
    </row>
    <row r="72" spans="1:255" s="104" customFormat="1" ht="155.25" customHeight="1" x14ac:dyDescent="0.2">
      <c r="A72" s="90">
        <v>55</v>
      </c>
      <c r="B72" s="313" t="s">
        <v>8</v>
      </c>
      <c r="C72" s="233" t="s">
        <v>289</v>
      </c>
      <c r="D72" s="186" t="s">
        <v>369</v>
      </c>
      <c r="E72" s="216" t="s">
        <v>538</v>
      </c>
      <c r="F72" s="314" t="s">
        <v>1100</v>
      </c>
      <c r="G72" s="243">
        <v>5</v>
      </c>
      <c r="H72" s="315" t="s">
        <v>68</v>
      </c>
      <c r="I72" s="108" t="s">
        <v>122</v>
      </c>
      <c r="J72" s="108" t="s">
        <v>372</v>
      </c>
      <c r="K72" s="107" t="s">
        <v>689</v>
      </c>
      <c r="L72" s="92" t="s">
        <v>690</v>
      </c>
      <c r="M72" s="109" t="s">
        <v>691</v>
      </c>
      <c r="N72" s="316">
        <v>42736</v>
      </c>
      <c r="O72" s="316">
        <v>44012</v>
      </c>
      <c r="P72" s="108" t="s">
        <v>692</v>
      </c>
      <c r="Q72" s="108" t="s">
        <v>693</v>
      </c>
      <c r="R72" s="317">
        <v>1</v>
      </c>
      <c r="S72" s="317">
        <v>1</v>
      </c>
      <c r="T72" s="317">
        <v>1</v>
      </c>
      <c r="U72" s="317">
        <v>1</v>
      </c>
      <c r="V72" s="317">
        <v>1</v>
      </c>
      <c r="W72" s="108"/>
      <c r="X72" s="108"/>
      <c r="Y72" s="108"/>
      <c r="Z72" s="108"/>
      <c r="AA72" s="108"/>
      <c r="AB72" s="107"/>
      <c r="AC72" s="107" t="s">
        <v>12</v>
      </c>
      <c r="AD72" s="107" t="s">
        <v>510</v>
      </c>
      <c r="AE72" s="107" t="s">
        <v>510</v>
      </c>
      <c r="AF72" s="91">
        <v>1116</v>
      </c>
      <c r="AG72" s="107" t="s">
        <v>694</v>
      </c>
      <c r="AH72" s="107" t="s">
        <v>695</v>
      </c>
      <c r="AI72" s="318">
        <v>3332753079</v>
      </c>
      <c r="AJ72" s="91"/>
      <c r="AK72" s="318">
        <v>775631800</v>
      </c>
      <c r="AL72" s="107" t="s">
        <v>1054</v>
      </c>
      <c r="AM72" s="319" t="s">
        <v>1055</v>
      </c>
      <c r="AN72" s="184"/>
      <c r="AO72" s="181"/>
      <c r="AP72" s="181"/>
      <c r="AQ72" s="181"/>
      <c r="AR72" s="181"/>
      <c r="AS72" s="181"/>
      <c r="AT72" s="181"/>
      <c r="AU72" s="181"/>
      <c r="AV72" s="181"/>
      <c r="AW72" s="181"/>
      <c r="AX72" s="181"/>
      <c r="AY72" s="181"/>
      <c r="AZ72" s="181"/>
      <c r="BA72" s="181"/>
      <c r="BB72" s="181"/>
      <c r="BC72" s="181"/>
      <c r="BD72" s="85"/>
      <c r="BE72" s="85"/>
      <c r="BF72" s="85"/>
      <c r="BG72" s="85"/>
      <c r="BH72" s="85"/>
      <c r="BI72" s="85"/>
      <c r="BJ72" s="85"/>
      <c r="BK72" s="85"/>
      <c r="BL72" s="85"/>
      <c r="BM72" s="85"/>
      <c r="BN72" s="85"/>
      <c r="BO72" s="85"/>
      <c r="BP72" s="85"/>
      <c r="BQ72" s="85"/>
      <c r="BR72" s="85"/>
      <c r="BS72" s="85"/>
      <c r="BT72" s="85"/>
      <c r="BU72" s="85"/>
      <c r="BV72" s="85"/>
      <c r="BW72" s="85"/>
      <c r="BX72" s="85"/>
      <c r="BY72" s="85"/>
      <c r="BZ72" s="85"/>
      <c r="CA72" s="85"/>
      <c r="CB72" s="85"/>
      <c r="CC72" s="85"/>
      <c r="CD72" s="85"/>
      <c r="CE72" s="85"/>
      <c r="CF72" s="85"/>
      <c r="CG72" s="85"/>
      <c r="CH72" s="85"/>
      <c r="CI72" s="85"/>
      <c r="CJ72" s="85"/>
      <c r="CK72" s="85"/>
      <c r="CL72" s="85"/>
      <c r="CM72" s="85"/>
      <c r="CN72" s="85"/>
      <c r="CO72" s="85"/>
      <c r="CP72" s="85"/>
      <c r="CQ72" s="85"/>
      <c r="CR72" s="85"/>
      <c r="CS72" s="85"/>
      <c r="CT72" s="85"/>
      <c r="CU72" s="85"/>
      <c r="CV72" s="85"/>
      <c r="CW72" s="85"/>
      <c r="CX72" s="85"/>
      <c r="CY72" s="85"/>
      <c r="CZ72" s="85"/>
      <c r="DA72" s="85"/>
      <c r="DB72" s="85"/>
      <c r="DC72" s="85"/>
      <c r="DD72" s="85"/>
      <c r="DE72" s="85"/>
      <c r="DF72" s="85"/>
      <c r="DG72" s="85"/>
      <c r="DH72" s="85"/>
      <c r="DI72" s="85"/>
      <c r="DJ72" s="85"/>
      <c r="DK72" s="85"/>
      <c r="DL72" s="85"/>
      <c r="DM72" s="85"/>
      <c r="DN72" s="85"/>
      <c r="DO72" s="85"/>
      <c r="DP72" s="85"/>
      <c r="DQ72" s="85"/>
      <c r="DR72" s="85"/>
      <c r="DS72" s="85"/>
      <c r="DT72" s="85"/>
      <c r="DU72" s="85"/>
      <c r="DV72" s="85"/>
      <c r="DW72" s="85"/>
      <c r="DX72" s="85"/>
      <c r="DY72" s="85"/>
      <c r="DZ72" s="85"/>
      <c r="EA72" s="85"/>
      <c r="EB72" s="85"/>
      <c r="EC72" s="85"/>
      <c r="ED72" s="85"/>
      <c r="EE72" s="85"/>
      <c r="EF72" s="85"/>
      <c r="EG72" s="85"/>
      <c r="EH72" s="85"/>
      <c r="EI72" s="85"/>
      <c r="EJ72" s="85"/>
      <c r="EK72" s="85"/>
      <c r="EL72" s="85"/>
      <c r="EM72" s="85"/>
      <c r="EN72" s="85"/>
      <c r="EO72" s="85"/>
      <c r="EP72" s="85"/>
      <c r="EQ72" s="85"/>
      <c r="ER72" s="85"/>
      <c r="ES72" s="85"/>
      <c r="ET72" s="85"/>
      <c r="EU72" s="85"/>
      <c r="EV72" s="85"/>
      <c r="EW72" s="85"/>
      <c r="EX72" s="85"/>
      <c r="EY72" s="85"/>
      <c r="EZ72" s="85"/>
      <c r="FA72" s="85"/>
      <c r="FB72" s="85"/>
      <c r="FC72" s="85"/>
      <c r="FD72" s="85"/>
      <c r="FE72" s="85"/>
      <c r="FF72" s="85"/>
      <c r="FG72" s="85"/>
      <c r="FH72" s="85"/>
      <c r="FI72" s="85"/>
      <c r="FJ72" s="85"/>
      <c r="FK72" s="85"/>
      <c r="FL72" s="85"/>
      <c r="FM72" s="85"/>
      <c r="FN72" s="85"/>
      <c r="FO72" s="85"/>
      <c r="FP72" s="85"/>
      <c r="FQ72" s="85"/>
      <c r="FR72" s="85"/>
      <c r="FS72" s="85"/>
      <c r="FT72" s="85"/>
      <c r="FU72" s="85"/>
      <c r="FV72" s="85"/>
      <c r="FW72" s="85"/>
      <c r="FX72" s="85"/>
      <c r="FY72" s="85"/>
      <c r="FZ72" s="85"/>
      <c r="GA72" s="85"/>
      <c r="GB72" s="85"/>
      <c r="GC72" s="85"/>
      <c r="GD72" s="85"/>
      <c r="GE72" s="85"/>
      <c r="GF72" s="85"/>
      <c r="GG72" s="85"/>
      <c r="GH72" s="85"/>
      <c r="GI72" s="85"/>
      <c r="GJ72" s="85"/>
      <c r="GK72" s="85"/>
      <c r="GL72" s="85"/>
      <c r="GM72" s="85"/>
      <c r="GN72" s="85"/>
      <c r="GO72" s="85"/>
      <c r="GP72" s="85"/>
      <c r="GQ72" s="85"/>
      <c r="GR72" s="85"/>
      <c r="GS72" s="85"/>
      <c r="GT72" s="85"/>
      <c r="GU72" s="85"/>
      <c r="GV72" s="85"/>
      <c r="GW72" s="85"/>
      <c r="GX72" s="85"/>
      <c r="GY72" s="85"/>
      <c r="GZ72" s="85"/>
      <c r="HA72" s="85"/>
      <c r="HB72" s="85"/>
      <c r="HC72" s="85"/>
      <c r="HD72" s="85"/>
      <c r="HE72" s="85"/>
      <c r="HF72" s="85"/>
      <c r="HG72" s="85"/>
      <c r="HH72" s="85"/>
      <c r="HI72" s="85"/>
      <c r="HJ72" s="85"/>
      <c r="HK72" s="85"/>
      <c r="HL72" s="85"/>
      <c r="HM72" s="85"/>
      <c r="HN72" s="85"/>
      <c r="HO72" s="85"/>
      <c r="HP72" s="85"/>
      <c r="HQ72" s="85"/>
      <c r="HR72" s="85"/>
      <c r="HS72" s="85"/>
      <c r="HT72" s="85"/>
      <c r="HU72" s="85"/>
      <c r="HV72" s="85"/>
      <c r="HW72" s="85"/>
      <c r="HX72" s="85"/>
      <c r="HY72" s="85"/>
      <c r="HZ72" s="85"/>
      <c r="IA72" s="85"/>
      <c r="IB72" s="85"/>
      <c r="IC72" s="85"/>
      <c r="ID72" s="85"/>
      <c r="IE72" s="85"/>
      <c r="IF72" s="85"/>
      <c r="IG72" s="85"/>
      <c r="IH72" s="85"/>
      <c r="II72" s="85"/>
      <c r="IJ72" s="85"/>
      <c r="IK72" s="85"/>
      <c r="IL72" s="85"/>
      <c r="IM72" s="85"/>
      <c r="IN72" s="85"/>
      <c r="IO72" s="85"/>
      <c r="IP72" s="85"/>
      <c r="IQ72" s="85"/>
      <c r="IR72" s="85"/>
      <c r="IS72" s="85"/>
      <c r="IT72" s="85"/>
      <c r="IU72" s="85"/>
    </row>
    <row r="73" spans="1:255" s="85" customFormat="1" ht="166.5" customHeight="1" x14ac:dyDescent="0.2">
      <c r="A73" s="88"/>
      <c r="B73" s="306" t="s">
        <v>8</v>
      </c>
      <c r="C73" s="233" t="s">
        <v>78</v>
      </c>
      <c r="D73" s="186" t="s">
        <v>369</v>
      </c>
      <c r="E73" s="216" t="s">
        <v>538</v>
      </c>
      <c r="F73" s="307" t="s">
        <v>696</v>
      </c>
      <c r="G73" s="243">
        <v>5</v>
      </c>
      <c r="H73" s="303" t="s">
        <v>68</v>
      </c>
      <c r="I73" s="38" t="s">
        <v>122</v>
      </c>
      <c r="J73" s="38" t="s">
        <v>372</v>
      </c>
      <c r="K73" s="38" t="s">
        <v>697</v>
      </c>
      <c r="L73" s="38" t="s">
        <v>698</v>
      </c>
      <c r="M73" s="82" t="s">
        <v>699</v>
      </c>
      <c r="N73" s="386">
        <v>42736</v>
      </c>
      <c r="O73" s="386">
        <v>44012</v>
      </c>
      <c r="P73" s="38" t="s">
        <v>700</v>
      </c>
      <c r="Q73" s="38" t="s">
        <v>701</v>
      </c>
      <c r="R73" s="84">
        <v>1</v>
      </c>
      <c r="S73" s="84">
        <v>1</v>
      </c>
      <c r="T73" s="84">
        <v>1</v>
      </c>
      <c r="U73" s="84">
        <v>1</v>
      </c>
      <c r="V73" s="431">
        <v>1</v>
      </c>
      <c r="W73" s="86"/>
      <c r="X73" s="86"/>
      <c r="Y73" s="86"/>
      <c r="Z73" s="86"/>
      <c r="AA73" s="86"/>
      <c r="AB73" s="86"/>
      <c r="AC73" s="37" t="s">
        <v>545</v>
      </c>
      <c r="AD73" s="37" t="s">
        <v>27</v>
      </c>
      <c r="AE73" s="37" t="s">
        <v>47</v>
      </c>
      <c r="AF73" s="36">
        <v>1103</v>
      </c>
      <c r="AG73" s="37" t="s">
        <v>529</v>
      </c>
      <c r="AH73" s="37" t="s">
        <v>1101</v>
      </c>
      <c r="AI73" s="161">
        <v>123097693884</v>
      </c>
      <c r="AJ73" s="392">
        <v>1</v>
      </c>
      <c r="AK73" s="161">
        <v>14923208137</v>
      </c>
      <c r="AL73" s="37" t="s">
        <v>1116</v>
      </c>
      <c r="AM73" s="432" t="s">
        <v>1056</v>
      </c>
      <c r="AN73" s="180"/>
      <c r="AO73" s="181"/>
      <c r="AP73" s="181"/>
      <c r="AQ73" s="181"/>
      <c r="AR73" s="181"/>
      <c r="AS73" s="181"/>
      <c r="AT73" s="181"/>
      <c r="AU73" s="181"/>
      <c r="AV73" s="181"/>
      <c r="AW73" s="181"/>
      <c r="AX73" s="181"/>
      <c r="AY73" s="181"/>
      <c r="AZ73" s="181"/>
      <c r="BA73" s="181"/>
      <c r="BB73" s="181"/>
      <c r="BC73" s="181"/>
    </row>
    <row r="74" spans="1:255" s="85" customFormat="1" ht="118.5" customHeight="1" x14ac:dyDescent="0.2">
      <c r="A74" s="85">
        <v>61</v>
      </c>
      <c r="B74" s="306" t="s">
        <v>8</v>
      </c>
      <c r="C74" s="233" t="s">
        <v>78</v>
      </c>
      <c r="D74" s="186" t="s">
        <v>369</v>
      </c>
      <c r="E74" s="216" t="s">
        <v>538</v>
      </c>
      <c r="F74" s="307" t="s">
        <v>1102</v>
      </c>
      <c r="G74" s="243">
        <v>5</v>
      </c>
      <c r="H74" s="303" t="s">
        <v>68</v>
      </c>
      <c r="I74" s="38" t="s">
        <v>122</v>
      </c>
      <c r="J74" s="38" t="s">
        <v>372</v>
      </c>
      <c r="K74" s="38" t="s">
        <v>631</v>
      </c>
      <c r="L74" s="38">
        <v>3195108116</v>
      </c>
      <c r="M74" s="82" t="s">
        <v>632</v>
      </c>
      <c r="N74" s="386">
        <v>42736</v>
      </c>
      <c r="O74" s="386">
        <v>44012</v>
      </c>
      <c r="P74" s="38" t="s">
        <v>1103</v>
      </c>
      <c r="Q74" s="38" t="s">
        <v>1104</v>
      </c>
      <c r="R74" s="84">
        <v>1</v>
      </c>
      <c r="S74" s="84">
        <v>1</v>
      </c>
      <c r="T74" s="84">
        <v>1</v>
      </c>
      <c r="U74" s="84">
        <v>1</v>
      </c>
      <c r="V74" s="430">
        <v>1.1958333333333333</v>
      </c>
      <c r="W74" s="84"/>
      <c r="X74" s="84"/>
      <c r="Y74" s="84"/>
      <c r="Z74" s="84"/>
      <c r="AA74" s="84"/>
      <c r="AB74" s="84"/>
      <c r="AC74" s="37" t="s">
        <v>1105</v>
      </c>
      <c r="AD74" s="37" t="s">
        <v>34</v>
      </c>
      <c r="AE74" s="37" t="s">
        <v>1106</v>
      </c>
      <c r="AF74" s="167">
        <v>1091</v>
      </c>
      <c r="AG74" s="37" t="s">
        <v>1107</v>
      </c>
      <c r="AH74" s="37" t="s">
        <v>1108</v>
      </c>
      <c r="AI74" s="161">
        <v>1442823000</v>
      </c>
      <c r="AJ74" s="392">
        <v>1</v>
      </c>
      <c r="AK74" s="161">
        <v>329895000</v>
      </c>
      <c r="AL74" s="37" t="s">
        <v>1109</v>
      </c>
      <c r="AM74" s="278"/>
      <c r="AN74" s="180"/>
      <c r="AO74" s="181"/>
      <c r="AP74" s="181"/>
      <c r="AQ74" s="181"/>
      <c r="AR74" s="181"/>
      <c r="AS74" s="181"/>
      <c r="AT74" s="181"/>
      <c r="AU74" s="181"/>
      <c r="AV74" s="181"/>
      <c r="AW74" s="181"/>
      <c r="AX74" s="181"/>
      <c r="AY74" s="181"/>
      <c r="AZ74" s="181"/>
      <c r="BA74" s="181"/>
      <c r="BB74" s="181"/>
      <c r="BC74" s="181"/>
    </row>
    <row r="75" spans="1:255" s="104" customFormat="1" ht="137.25" customHeight="1" x14ac:dyDescent="0.2">
      <c r="A75" s="90">
        <v>62</v>
      </c>
      <c r="B75" s="313" t="s">
        <v>8</v>
      </c>
      <c r="C75" s="233" t="s">
        <v>228</v>
      </c>
      <c r="D75" s="186" t="s">
        <v>369</v>
      </c>
      <c r="E75" s="216" t="s">
        <v>538</v>
      </c>
      <c r="F75" s="314" t="s">
        <v>702</v>
      </c>
      <c r="G75" s="190"/>
      <c r="H75" s="315" t="s">
        <v>68</v>
      </c>
      <c r="I75" s="108" t="s">
        <v>122</v>
      </c>
      <c r="J75" s="108" t="s">
        <v>372</v>
      </c>
      <c r="K75" s="108" t="s">
        <v>703</v>
      </c>
      <c r="L75" s="108" t="s">
        <v>704</v>
      </c>
      <c r="M75" s="109" t="s">
        <v>705</v>
      </c>
      <c r="N75" s="316">
        <v>42736</v>
      </c>
      <c r="O75" s="316">
        <v>44012</v>
      </c>
      <c r="P75" s="108" t="s">
        <v>706</v>
      </c>
      <c r="Q75" s="108" t="s">
        <v>707</v>
      </c>
      <c r="R75" s="320">
        <v>1</v>
      </c>
      <c r="S75" s="320">
        <v>1</v>
      </c>
      <c r="T75" s="320">
        <v>1</v>
      </c>
      <c r="U75" s="320">
        <v>1</v>
      </c>
      <c r="V75" s="321">
        <v>1</v>
      </c>
      <c r="W75" s="108"/>
      <c r="X75" s="108"/>
      <c r="Y75" s="108"/>
      <c r="Z75" s="108"/>
      <c r="AA75" s="108"/>
      <c r="AB75" s="107"/>
      <c r="AC75" s="107" t="s">
        <v>12</v>
      </c>
      <c r="AD75" s="107" t="s">
        <v>14</v>
      </c>
      <c r="AE75" s="107" t="s">
        <v>81</v>
      </c>
      <c r="AF75" s="91">
        <v>1093</v>
      </c>
      <c r="AG75" s="107" t="s">
        <v>708</v>
      </c>
      <c r="AH75" s="107" t="s">
        <v>709</v>
      </c>
      <c r="AI75" s="318">
        <v>4056339811</v>
      </c>
      <c r="AJ75" s="322">
        <v>1</v>
      </c>
      <c r="AK75" s="318">
        <v>532967000</v>
      </c>
      <c r="AL75" s="107" t="s">
        <v>1057</v>
      </c>
      <c r="AM75" s="319" t="s">
        <v>1058</v>
      </c>
      <c r="AN75" s="180"/>
      <c r="AO75" s="181"/>
      <c r="AP75" s="181"/>
      <c r="AQ75" s="181"/>
      <c r="AR75" s="181"/>
      <c r="AS75" s="181"/>
      <c r="AT75" s="181"/>
      <c r="AU75" s="181"/>
      <c r="AV75" s="181"/>
      <c r="AW75" s="181"/>
      <c r="AX75" s="181"/>
      <c r="AY75" s="181"/>
      <c r="AZ75" s="181"/>
      <c r="BA75" s="181"/>
      <c r="BB75" s="181"/>
      <c r="BC75" s="181"/>
      <c r="BD75" s="85"/>
      <c r="BE75" s="85"/>
      <c r="BF75" s="85"/>
      <c r="BG75" s="85"/>
      <c r="BH75" s="85"/>
      <c r="BI75" s="85"/>
      <c r="BJ75" s="85"/>
      <c r="BK75" s="85"/>
      <c r="BL75" s="85"/>
      <c r="BM75" s="85"/>
      <c r="BN75" s="85"/>
      <c r="BO75" s="85"/>
      <c r="BP75" s="85"/>
      <c r="BQ75" s="85"/>
      <c r="BR75" s="85"/>
      <c r="BS75" s="85"/>
      <c r="BT75" s="85"/>
      <c r="BU75" s="85"/>
      <c r="BV75" s="85"/>
      <c r="BW75" s="85"/>
      <c r="BX75" s="85"/>
      <c r="BY75" s="85"/>
      <c r="BZ75" s="85"/>
      <c r="CA75" s="85"/>
      <c r="CB75" s="85"/>
      <c r="CC75" s="85"/>
      <c r="CD75" s="85"/>
      <c r="CE75" s="85"/>
      <c r="CF75" s="85"/>
      <c r="CG75" s="85"/>
      <c r="CH75" s="85"/>
      <c r="CI75" s="85"/>
      <c r="CJ75" s="85"/>
      <c r="CK75" s="85"/>
      <c r="CL75" s="85"/>
      <c r="CM75" s="85"/>
      <c r="CN75" s="85"/>
      <c r="CO75" s="85"/>
      <c r="CP75" s="85"/>
      <c r="CQ75" s="85"/>
      <c r="CR75" s="85"/>
      <c r="CS75" s="85"/>
      <c r="CT75" s="85"/>
      <c r="CU75" s="85"/>
      <c r="CV75" s="85"/>
      <c r="CW75" s="85"/>
      <c r="CX75" s="85"/>
      <c r="CY75" s="85"/>
      <c r="CZ75" s="85"/>
      <c r="DA75" s="85"/>
      <c r="DB75" s="85"/>
      <c r="DC75" s="85"/>
      <c r="DD75" s="85"/>
      <c r="DE75" s="85"/>
      <c r="DF75" s="85"/>
      <c r="DG75" s="85"/>
      <c r="DH75" s="85"/>
      <c r="DI75" s="85"/>
      <c r="DJ75" s="85"/>
      <c r="DK75" s="85"/>
      <c r="DL75" s="85"/>
      <c r="DM75" s="85"/>
      <c r="DN75" s="85"/>
      <c r="DO75" s="85"/>
      <c r="DP75" s="85"/>
      <c r="DQ75" s="85"/>
      <c r="DR75" s="85"/>
      <c r="DS75" s="85"/>
      <c r="DT75" s="85"/>
      <c r="DU75" s="85"/>
      <c r="DV75" s="85"/>
      <c r="DW75" s="85"/>
      <c r="DX75" s="85"/>
      <c r="DY75" s="85"/>
      <c r="DZ75" s="85"/>
      <c r="EA75" s="85"/>
      <c r="EB75" s="85"/>
      <c r="EC75" s="85"/>
      <c r="ED75" s="85"/>
      <c r="EE75" s="85"/>
      <c r="EF75" s="85"/>
      <c r="EG75" s="85"/>
      <c r="EH75" s="85"/>
      <c r="EI75" s="85"/>
      <c r="EJ75" s="85"/>
      <c r="EK75" s="85"/>
      <c r="EL75" s="85"/>
      <c r="EM75" s="85"/>
      <c r="EN75" s="85"/>
      <c r="EO75" s="85"/>
      <c r="EP75" s="85"/>
      <c r="EQ75" s="85"/>
      <c r="ER75" s="85"/>
      <c r="ES75" s="85"/>
      <c r="ET75" s="85"/>
      <c r="EU75" s="85"/>
      <c r="EV75" s="85"/>
      <c r="EW75" s="85"/>
      <c r="EX75" s="85"/>
      <c r="EY75" s="85"/>
      <c r="EZ75" s="85"/>
      <c r="FA75" s="85"/>
      <c r="FB75" s="85"/>
      <c r="FC75" s="85"/>
      <c r="FD75" s="85"/>
      <c r="FE75" s="85"/>
      <c r="FF75" s="85"/>
      <c r="FG75" s="85"/>
      <c r="FH75" s="85"/>
      <c r="FI75" s="85"/>
      <c r="FJ75" s="85"/>
      <c r="FK75" s="85"/>
      <c r="FL75" s="85"/>
      <c r="FM75" s="85"/>
      <c r="FN75" s="85"/>
      <c r="FO75" s="85"/>
      <c r="FP75" s="85"/>
      <c r="FQ75" s="85"/>
      <c r="FR75" s="85"/>
      <c r="FS75" s="85"/>
      <c r="FT75" s="85"/>
      <c r="FU75" s="85"/>
      <c r="FV75" s="85"/>
      <c r="FW75" s="85"/>
      <c r="FX75" s="85"/>
      <c r="FY75" s="85"/>
      <c r="FZ75" s="85"/>
      <c r="GA75" s="85"/>
      <c r="GB75" s="85"/>
      <c r="GC75" s="85"/>
      <c r="GD75" s="85"/>
      <c r="GE75" s="85"/>
      <c r="GF75" s="85"/>
      <c r="GG75" s="85"/>
      <c r="GH75" s="85"/>
      <c r="GI75" s="85"/>
      <c r="GJ75" s="85"/>
      <c r="GK75" s="85"/>
      <c r="GL75" s="85"/>
      <c r="GM75" s="85"/>
      <c r="GN75" s="85"/>
      <c r="GO75" s="85"/>
      <c r="GP75" s="85"/>
      <c r="GQ75" s="85"/>
      <c r="GR75" s="85"/>
      <c r="GS75" s="85"/>
      <c r="GT75" s="85"/>
      <c r="GU75" s="85"/>
      <c r="GV75" s="85"/>
      <c r="GW75" s="85"/>
      <c r="GX75" s="85"/>
      <c r="GY75" s="85"/>
      <c r="GZ75" s="85"/>
      <c r="HA75" s="85"/>
      <c r="HB75" s="85"/>
      <c r="HC75" s="85"/>
      <c r="HD75" s="85"/>
      <c r="HE75" s="85"/>
      <c r="HF75" s="85"/>
      <c r="HG75" s="85"/>
      <c r="HH75" s="85"/>
      <c r="HI75" s="85"/>
      <c r="HJ75" s="85"/>
      <c r="HK75" s="85"/>
      <c r="HL75" s="85"/>
      <c r="HM75" s="85"/>
      <c r="HN75" s="85"/>
      <c r="HO75" s="85"/>
      <c r="HP75" s="85"/>
      <c r="HQ75" s="85"/>
      <c r="HR75" s="85"/>
      <c r="HS75" s="85"/>
      <c r="HT75" s="85"/>
      <c r="HU75" s="85"/>
      <c r="HV75" s="85"/>
      <c r="HW75" s="85"/>
      <c r="HX75" s="85"/>
      <c r="HY75" s="85"/>
      <c r="HZ75" s="85"/>
      <c r="IA75" s="85"/>
      <c r="IB75" s="85"/>
      <c r="IC75" s="85"/>
      <c r="ID75" s="85"/>
      <c r="IE75" s="85"/>
      <c r="IF75" s="85"/>
      <c r="IG75" s="85"/>
      <c r="IH75" s="85"/>
      <c r="II75" s="85"/>
      <c r="IJ75" s="85"/>
      <c r="IK75" s="85"/>
      <c r="IL75" s="85"/>
      <c r="IM75" s="85"/>
      <c r="IN75" s="85"/>
      <c r="IO75" s="85"/>
      <c r="IP75" s="85"/>
      <c r="IQ75" s="85"/>
      <c r="IR75" s="85"/>
      <c r="IS75" s="85"/>
      <c r="IT75" s="85"/>
      <c r="IU75" s="85"/>
    </row>
    <row r="76" spans="1:255" s="85" customFormat="1" ht="214.5" customHeight="1" x14ac:dyDescent="0.2">
      <c r="A76" s="88">
        <v>63</v>
      </c>
      <c r="B76" s="286" t="s">
        <v>8</v>
      </c>
      <c r="C76" s="226" t="s">
        <v>289</v>
      </c>
      <c r="D76" s="111" t="s">
        <v>369</v>
      </c>
      <c r="E76" s="208" t="s">
        <v>538</v>
      </c>
      <c r="F76" s="281" t="s">
        <v>710</v>
      </c>
      <c r="G76" s="244">
        <v>1.67</v>
      </c>
      <c r="H76" s="289" t="s">
        <v>74</v>
      </c>
      <c r="I76" s="39" t="s">
        <v>128</v>
      </c>
      <c r="J76" s="39" t="s">
        <v>451</v>
      </c>
      <c r="K76" s="39" t="s">
        <v>711</v>
      </c>
      <c r="L76" s="39" t="s">
        <v>712</v>
      </c>
      <c r="M76" s="134" t="s">
        <v>713</v>
      </c>
      <c r="N76" s="423">
        <v>42737</v>
      </c>
      <c r="O76" s="424">
        <v>44196</v>
      </c>
      <c r="P76" s="428" t="s">
        <v>714</v>
      </c>
      <c r="Q76" s="429" t="s">
        <v>715</v>
      </c>
      <c r="R76" s="123">
        <v>1</v>
      </c>
      <c r="S76" s="123">
        <v>1</v>
      </c>
      <c r="T76" s="123">
        <v>1</v>
      </c>
      <c r="U76" s="123">
        <v>1</v>
      </c>
      <c r="V76" s="392">
        <v>0.90669999999999995</v>
      </c>
      <c r="W76" s="180"/>
      <c r="X76" s="39"/>
      <c r="Y76" s="39"/>
      <c r="Z76" s="39"/>
      <c r="AA76" s="39"/>
      <c r="AB76" s="36"/>
      <c r="AC76" s="166" t="s">
        <v>716</v>
      </c>
      <c r="AD76" s="125" t="s">
        <v>717</v>
      </c>
      <c r="AE76" s="125" t="s">
        <v>718</v>
      </c>
      <c r="AF76" s="125">
        <v>7512</v>
      </c>
      <c r="AG76" s="125" t="s">
        <v>719</v>
      </c>
      <c r="AH76" s="425" t="s">
        <v>955</v>
      </c>
      <c r="AI76" s="165" t="s">
        <v>720</v>
      </c>
      <c r="AJ76" s="426">
        <v>0.30536779324055668</v>
      </c>
      <c r="AK76" s="165" t="s">
        <v>956</v>
      </c>
      <c r="AL76" s="427">
        <v>0.12</v>
      </c>
      <c r="AM76" s="380" t="s">
        <v>957</v>
      </c>
      <c r="AN76" s="180"/>
      <c r="AO76" s="181"/>
      <c r="AP76" s="181"/>
      <c r="AQ76" s="181"/>
      <c r="AR76" s="181"/>
      <c r="AS76" s="181"/>
      <c r="AT76" s="181"/>
      <c r="AU76" s="181"/>
      <c r="AV76" s="181"/>
      <c r="AW76" s="181"/>
      <c r="AX76" s="181"/>
      <c r="AY76" s="181"/>
      <c r="AZ76" s="181"/>
      <c r="BA76" s="181"/>
      <c r="BB76" s="181"/>
      <c r="BC76" s="181"/>
    </row>
    <row r="77" spans="1:255" s="85" customFormat="1" ht="189.75" customHeight="1" x14ac:dyDescent="0.2">
      <c r="A77" s="88"/>
      <c r="B77" s="286" t="s">
        <v>8</v>
      </c>
      <c r="C77" s="226" t="s">
        <v>289</v>
      </c>
      <c r="D77" s="111" t="s">
        <v>369</v>
      </c>
      <c r="E77" s="208" t="s">
        <v>538</v>
      </c>
      <c r="F77" s="281" t="s">
        <v>721</v>
      </c>
      <c r="G77" s="244">
        <v>1.67</v>
      </c>
      <c r="H77" s="289" t="s">
        <v>74</v>
      </c>
      <c r="I77" s="39" t="s">
        <v>128</v>
      </c>
      <c r="J77" s="39" t="s">
        <v>451</v>
      </c>
      <c r="K77" s="39" t="s">
        <v>711</v>
      </c>
      <c r="L77" s="39" t="s">
        <v>712</v>
      </c>
      <c r="M77" s="134" t="s">
        <v>713</v>
      </c>
      <c r="N77" s="423">
        <v>42737</v>
      </c>
      <c r="O77" s="424">
        <v>44196</v>
      </c>
      <c r="P77" s="39" t="s">
        <v>722</v>
      </c>
      <c r="Q77" s="39" t="s">
        <v>723</v>
      </c>
      <c r="R77" s="123">
        <v>1</v>
      </c>
      <c r="S77" s="123">
        <v>1</v>
      </c>
      <c r="T77" s="123">
        <v>1</v>
      </c>
      <c r="U77" s="123">
        <v>1</v>
      </c>
      <c r="V77" s="392">
        <v>0.94410000000000005</v>
      </c>
      <c r="W77" s="180"/>
      <c r="X77" s="39"/>
      <c r="Y77" s="39"/>
      <c r="Z77" s="39"/>
      <c r="AA77" s="39"/>
      <c r="AB77" s="36"/>
      <c r="AC77" s="36" t="s">
        <v>716</v>
      </c>
      <c r="AD77" s="125" t="s">
        <v>717</v>
      </c>
      <c r="AE77" s="125" t="s">
        <v>718</v>
      </c>
      <c r="AF77" s="125">
        <v>7512</v>
      </c>
      <c r="AG77" s="125" t="s">
        <v>719</v>
      </c>
      <c r="AH77" s="425" t="s">
        <v>955</v>
      </c>
      <c r="AI77" s="165" t="s">
        <v>720</v>
      </c>
      <c r="AJ77" s="426">
        <v>0.28628230616302186</v>
      </c>
      <c r="AK77" s="165" t="s">
        <v>958</v>
      </c>
      <c r="AL77" s="427">
        <v>0.12</v>
      </c>
      <c r="AM77" s="380" t="s">
        <v>959</v>
      </c>
      <c r="AN77" s="180"/>
      <c r="AO77" s="181"/>
      <c r="AP77" s="181"/>
      <c r="AQ77" s="181"/>
      <c r="AR77" s="181"/>
      <c r="AS77" s="181"/>
      <c r="AT77" s="181"/>
      <c r="AU77" s="181"/>
      <c r="AV77" s="181"/>
      <c r="AW77" s="181"/>
      <c r="AX77" s="181"/>
      <c r="AY77" s="181"/>
      <c r="AZ77" s="181"/>
      <c r="BA77" s="181"/>
      <c r="BB77" s="181"/>
      <c r="BC77" s="181"/>
    </row>
    <row r="78" spans="1:255" s="85" customFormat="1" ht="319.5" customHeight="1" x14ac:dyDescent="0.2">
      <c r="A78" s="88"/>
      <c r="B78" s="286" t="s">
        <v>8</v>
      </c>
      <c r="C78" s="226" t="s">
        <v>289</v>
      </c>
      <c r="D78" s="111" t="s">
        <v>369</v>
      </c>
      <c r="E78" s="208" t="s">
        <v>538</v>
      </c>
      <c r="F78" s="422" t="s">
        <v>724</v>
      </c>
      <c r="G78" s="244">
        <v>1.67</v>
      </c>
      <c r="H78" s="300" t="s">
        <v>74</v>
      </c>
      <c r="I78" s="124" t="s">
        <v>128</v>
      </c>
      <c r="J78" s="39" t="s">
        <v>451</v>
      </c>
      <c r="K78" s="124" t="s">
        <v>725</v>
      </c>
      <c r="L78" s="124" t="s">
        <v>726</v>
      </c>
      <c r="M78" s="135" t="s">
        <v>727</v>
      </c>
      <c r="N78" s="417">
        <v>42737</v>
      </c>
      <c r="O78" s="418">
        <v>43981</v>
      </c>
      <c r="P78" s="125" t="s">
        <v>728</v>
      </c>
      <c r="Q78" s="124" t="s">
        <v>729</v>
      </c>
      <c r="R78" s="124" t="s">
        <v>730</v>
      </c>
      <c r="S78" s="39"/>
      <c r="T78" s="39"/>
      <c r="U78" s="39"/>
      <c r="V78" s="392">
        <v>1.04</v>
      </c>
      <c r="W78" s="39"/>
      <c r="X78" s="39"/>
      <c r="Y78" s="39"/>
      <c r="Z78" s="39"/>
      <c r="AA78" s="39"/>
      <c r="AB78" s="36"/>
      <c r="AC78" s="36" t="s">
        <v>716</v>
      </c>
      <c r="AD78" s="125" t="s">
        <v>731</v>
      </c>
      <c r="AE78" s="125" t="s">
        <v>732</v>
      </c>
      <c r="AF78" s="125">
        <v>7513</v>
      </c>
      <c r="AG78" s="125" t="s">
        <v>733</v>
      </c>
      <c r="AH78" s="419" t="s">
        <v>960</v>
      </c>
      <c r="AI78" s="125" t="s">
        <v>734</v>
      </c>
      <c r="AJ78" s="160">
        <v>0.11</v>
      </c>
      <c r="AK78" s="420">
        <v>208733333</v>
      </c>
      <c r="AL78" s="421">
        <v>1.04</v>
      </c>
      <c r="AM78" s="394" t="s">
        <v>961</v>
      </c>
      <c r="AN78" s="180"/>
      <c r="AO78" s="181"/>
      <c r="AP78" s="181"/>
      <c r="AQ78" s="181"/>
      <c r="AR78" s="181"/>
      <c r="AS78" s="181"/>
      <c r="AT78" s="181"/>
      <c r="AU78" s="181"/>
      <c r="AV78" s="181"/>
      <c r="AW78" s="181"/>
      <c r="AX78" s="181"/>
      <c r="AY78" s="181"/>
      <c r="AZ78" s="181"/>
      <c r="BA78" s="181"/>
      <c r="BB78" s="181"/>
      <c r="BC78" s="181"/>
    </row>
    <row r="79" spans="1:255" s="85" customFormat="1" ht="191.25" customHeight="1" x14ac:dyDescent="0.2">
      <c r="A79" s="85">
        <v>64</v>
      </c>
      <c r="B79" s="286" t="s">
        <v>8</v>
      </c>
      <c r="C79" s="226" t="s">
        <v>289</v>
      </c>
      <c r="D79" s="111" t="s">
        <v>369</v>
      </c>
      <c r="E79" s="208" t="s">
        <v>538</v>
      </c>
      <c r="F79" s="286" t="s">
        <v>735</v>
      </c>
      <c r="G79" s="245"/>
      <c r="H79" s="300" t="s">
        <v>74</v>
      </c>
      <c r="I79" s="124" t="s">
        <v>128</v>
      </c>
      <c r="J79" s="39" t="s">
        <v>372</v>
      </c>
      <c r="K79" s="124" t="s">
        <v>725</v>
      </c>
      <c r="L79" s="124" t="s">
        <v>726</v>
      </c>
      <c r="M79" s="135" t="s">
        <v>736</v>
      </c>
      <c r="N79" s="417">
        <v>42737</v>
      </c>
      <c r="O79" s="418">
        <v>43830</v>
      </c>
      <c r="P79" s="125" t="s">
        <v>737</v>
      </c>
      <c r="Q79" s="124" t="s">
        <v>738</v>
      </c>
      <c r="R79" s="123">
        <v>1</v>
      </c>
      <c r="S79" s="39"/>
      <c r="T79" s="39"/>
      <c r="U79" s="39"/>
      <c r="V79" s="392">
        <v>1</v>
      </c>
      <c r="W79" s="39"/>
      <c r="X79" s="39"/>
      <c r="Y79" s="39"/>
      <c r="Z79" s="39"/>
      <c r="AA79" s="39"/>
      <c r="AB79" s="36"/>
      <c r="AC79" s="125" t="s">
        <v>716</v>
      </c>
      <c r="AD79" s="125" t="s">
        <v>731</v>
      </c>
      <c r="AE79" s="125" t="s">
        <v>732</v>
      </c>
      <c r="AF79" s="125">
        <v>7513</v>
      </c>
      <c r="AG79" s="125" t="s">
        <v>733</v>
      </c>
      <c r="AH79" s="419" t="s">
        <v>739</v>
      </c>
      <c r="AI79" s="125" t="s">
        <v>734</v>
      </c>
      <c r="AJ79" s="160">
        <v>0.11</v>
      </c>
      <c r="AK79" s="420">
        <v>398353260</v>
      </c>
      <c r="AL79" s="421">
        <v>1</v>
      </c>
      <c r="AM79" s="394" t="s">
        <v>962</v>
      </c>
      <c r="AN79" s="180"/>
      <c r="AO79" s="181"/>
      <c r="AP79" s="181"/>
      <c r="AQ79" s="181"/>
      <c r="AR79" s="181"/>
      <c r="AS79" s="181"/>
      <c r="AT79" s="181"/>
      <c r="AU79" s="181"/>
      <c r="AV79" s="181"/>
      <c r="AW79" s="181"/>
      <c r="AX79" s="181"/>
      <c r="AY79" s="181"/>
      <c r="AZ79" s="181"/>
      <c r="BA79" s="181"/>
      <c r="BB79" s="181"/>
      <c r="BC79" s="181"/>
    </row>
    <row r="80" spans="1:255" s="104" customFormat="1" ht="150.75" customHeight="1" x14ac:dyDescent="0.2">
      <c r="A80" s="90"/>
      <c r="B80" s="365" t="s">
        <v>8</v>
      </c>
      <c r="C80" s="234" t="s">
        <v>289</v>
      </c>
      <c r="D80" s="191" t="s">
        <v>369</v>
      </c>
      <c r="E80" s="217" t="s">
        <v>538</v>
      </c>
      <c r="F80" s="365" t="s">
        <v>927</v>
      </c>
      <c r="G80" s="192"/>
      <c r="H80" s="366" t="s">
        <v>73</v>
      </c>
      <c r="I80" s="367" t="s">
        <v>127</v>
      </c>
      <c r="J80" s="367" t="s">
        <v>372</v>
      </c>
      <c r="K80" s="367" t="s">
        <v>740</v>
      </c>
      <c r="L80" s="367">
        <v>3102124995</v>
      </c>
      <c r="M80" s="368" t="s">
        <v>741</v>
      </c>
      <c r="N80" s="369">
        <v>42736</v>
      </c>
      <c r="O80" s="369">
        <v>44012</v>
      </c>
      <c r="P80" s="367" t="s">
        <v>742</v>
      </c>
      <c r="Q80" s="367" t="s">
        <v>743</v>
      </c>
      <c r="R80" s="367">
        <v>100</v>
      </c>
      <c r="S80" s="367">
        <v>100</v>
      </c>
      <c r="T80" s="367">
        <v>100</v>
      </c>
      <c r="U80" s="367">
        <v>100</v>
      </c>
      <c r="V80" s="367"/>
      <c r="W80" s="367"/>
      <c r="X80" s="367"/>
      <c r="Y80" s="367"/>
      <c r="Z80" s="367"/>
      <c r="AA80" s="196"/>
      <c r="AB80" s="103"/>
      <c r="AC80" s="196" t="s">
        <v>12</v>
      </c>
      <c r="AD80" s="103"/>
      <c r="AE80" s="196" t="s">
        <v>744</v>
      </c>
      <c r="AF80" s="196">
        <v>1070</v>
      </c>
      <c r="AG80" s="196" t="s">
        <v>745</v>
      </c>
      <c r="AH80" s="197" t="s">
        <v>746</v>
      </c>
      <c r="AI80" s="370">
        <v>2208261000</v>
      </c>
      <c r="AJ80" s="196">
        <v>0</v>
      </c>
      <c r="AK80" s="196" t="s">
        <v>928</v>
      </c>
      <c r="AL80" s="371" t="s">
        <v>929</v>
      </c>
      <c r="AM80" s="372" t="s">
        <v>747</v>
      </c>
      <c r="AN80" s="180"/>
      <c r="AO80" s="181"/>
      <c r="AP80" s="181"/>
      <c r="AQ80" s="181"/>
      <c r="AR80" s="181"/>
      <c r="AS80" s="181"/>
      <c r="AT80" s="181"/>
      <c r="AU80" s="181"/>
      <c r="AV80" s="181"/>
      <c r="AW80" s="181"/>
      <c r="AX80" s="181"/>
      <c r="AY80" s="181"/>
      <c r="AZ80" s="181"/>
      <c r="BA80" s="181"/>
      <c r="BB80" s="181"/>
      <c r="BC80" s="181"/>
      <c r="BD80" s="85"/>
      <c r="BE80" s="85"/>
      <c r="BF80" s="85"/>
      <c r="BG80" s="85"/>
      <c r="BH80" s="85"/>
      <c r="BI80" s="85"/>
      <c r="BJ80" s="85"/>
      <c r="BK80" s="85"/>
      <c r="BL80" s="85"/>
      <c r="BM80" s="85"/>
      <c r="BN80" s="85"/>
      <c r="BO80" s="85"/>
      <c r="BP80" s="85"/>
      <c r="BQ80" s="85"/>
      <c r="BR80" s="85"/>
      <c r="BS80" s="85"/>
      <c r="BT80" s="85"/>
      <c r="BU80" s="85"/>
      <c r="BV80" s="85"/>
      <c r="BW80" s="85"/>
      <c r="BX80" s="85"/>
      <c r="BY80" s="85"/>
      <c r="BZ80" s="85"/>
      <c r="CA80" s="85"/>
      <c r="CB80" s="85"/>
      <c r="CC80" s="85"/>
      <c r="CD80" s="85"/>
      <c r="CE80" s="85"/>
      <c r="CF80" s="85"/>
      <c r="CG80" s="85"/>
      <c r="CH80" s="85"/>
      <c r="CI80" s="85"/>
      <c r="CJ80" s="85"/>
      <c r="CK80" s="85"/>
      <c r="CL80" s="85"/>
      <c r="CM80" s="85"/>
      <c r="CN80" s="85"/>
      <c r="CO80" s="85"/>
      <c r="CP80" s="85"/>
      <c r="CQ80" s="85"/>
      <c r="CR80" s="85"/>
      <c r="CS80" s="85"/>
      <c r="CT80" s="85"/>
      <c r="CU80" s="85"/>
      <c r="CV80" s="85"/>
      <c r="CW80" s="85"/>
      <c r="CX80" s="85"/>
      <c r="CY80" s="85"/>
      <c r="CZ80" s="85"/>
      <c r="DA80" s="85"/>
      <c r="DB80" s="85"/>
      <c r="DC80" s="85"/>
      <c r="DD80" s="85"/>
      <c r="DE80" s="85"/>
      <c r="DF80" s="85"/>
      <c r="DG80" s="85"/>
      <c r="DH80" s="85"/>
      <c r="DI80" s="85"/>
      <c r="DJ80" s="85"/>
      <c r="DK80" s="85"/>
      <c r="DL80" s="85"/>
      <c r="DM80" s="85"/>
      <c r="DN80" s="85"/>
      <c r="DO80" s="85"/>
      <c r="DP80" s="85"/>
      <c r="DQ80" s="85"/>
      <c r="DR80" s="85"/>
      <c r="DS80" s="85"/>
      <c r="DT80" s="85"/>
      <c r="DU80" s="85"/>
      <c r="DV80" s="85"/>
      <c r="DW80" s="85"/>
      <c r="DX80" s="85"/>
      <c r="DY80" s="85"/>
      <c r="DZ80" s="85"/>
      <c r="EA80" s="85"/>
      <c r="EB80" s="85"/>
      <c r="EC80" s="85"/>
      <c r="ED80" s="85"/>
      <c r="EE80" s="85"/>
      <c r="EF80" s="85"/>
      <c r="EG80" s="85"/>
      <c r="EH80" s="85"/>
      <c r="EI80" s="85"/>
      <c r="EJ80" s="85"/>
      <c r="EK80" s="85"/>
      <c r="EL80" s="85"/>
      <c r="EM80" s="85"/>
      <c r="EN80" s="85"/>
      <c r="EO80" s="85"/>
      <c r="EP80" s="85"/>
      <c r="EQ80" s="85"/>
      <c r="ER80" s="85"/>
      <c r="ES80" s="85"/>
      <c r="ET80" s="85"/>
      <c r="EU80" s="85"/>
      <c r="EV80" s="85"/>
      <c r="EW80" s="85"/>
      <c r="EX80" s="85"/>
      <c r="EY80" s="85"/>
      <c r="EZ80" s="85"/>
      <c r="FA80" s="85"/>
      <c r="FB80" s="85"/>
      <c r="FC80" s="85"/>
      <c r="FD80" s="85"/>
      <c r="FE80" s="85"/>
      <c r="FF80" s="85"/>
      <c r="FG80" s="85"/>
      <c r="FH80" s="85"/>
      <c r="FI80" s="85"/>
      <c r="FJ80" s="85"/>
      <c r="FK80" s="85"/>
      <c r="FL80" s="85"/>
      <c r="FM80" s="85"/>
      <c r="FN80" s="85"/>
      <c r="FO80" s="85"/>
      <c r="FP80" s="85"/>
      <c r="FQ80" s="85"/>
      <c r="FR80" s="85"/>
      <c r="FS80" s="85"/>
      <c r="FT80" s="85"/>
      <c r="FU80" s="85"/>
      <c r="FV80" s="85"/>
      <c r="FW80" s="85"/>
      <c r="FX80" s="85"/>
      <c r="FY80" s="85"/>
      <c r="FZ80" s="85"/>
      <c r="GA80" s="85"/>
      <c r="GB80" s="85"/>
      <c r="GC80" s="85"/>
      <c r="GD80" s="85"/>
      <c r="GE80" s="85"/>
      <c r="GF80" s="85"/>
      <c r="GG80" s="85"/>
      <c r="GH80" s="85"/>
      <c r="GI80" s="85"/>
      <c r="GJ80" s="85"/>
      <c r="GK80" s="85"/>
      <c r="GL80" s="85"/>
      <c r="GM80" s="85"/>
      <c r="GN80" s="85"/>
      <c r="GO80" s="85"/>
      <c r="GP80" s="85"/>
      <c r="GQ80" s="85"/>
      <c r="GR80" s="85"/>
      <c r="GS80" s="85"/>
      <c r="GT80" s="85"/>
      <c r="GU80" s="85"/>
      <c r="GV80" s="85"/>
      <c r="GW80" s="85"/>
      <c r="GX80" s="85"/>
      <c r="GY80" s="85"/>
      <c r="GZ80" s="85"/>
      <c r="HA80" s="85"/>
      <c r="HB80" s="85"/>
      <c r="HC80" s="85"/>
      <c r="HD80" s="85"/>
      <c r="HE80" s="85"/>
      <c r="HF80" s="85"/>
      <c r="HG80" s="85"/>
      <c r="HH80" s="85"/>
      <c r="HI80" s="85"/>
      <c r="HJ80" s="85"/>
      <c r="HK80" s="85"/>
      <c r="HL80" s="85"/>
      <c r="HM80" s="85"/>
      <c r="HN80" s="85"/>
      <c r="HO80" s="85"/>
      <c r="HP80" s="85"/>
      <c r="HQ80" s="85"/>
      <c r="HR80" s="85"/>
      <c r="HS80" s="85"/>
      <c r="HT80" s="85"/>
      <c r="HU80" s="85"/>
      <c r="HV80" s="85"/>
      <c r="HW80" s="85"/>
      <c r="HX80" s="85"/>
      <c r="HY80" s="85"/>
      <c r="HZ80" s="85"/>
      <c r="IA80" s="85"/>
      <c r="IB80" s="85"/>
      <c r="IC80" s="85"/>
      <c r="ID80" s="85"/>
      <c r="IE80" s="85"/>
      <c r="IF80" s="85"/>
      <c r="IG80" s="85"/>
      <c r="IH80" s="85"/>
      <c r="II80" s="85"/>
      <c r="IJ80" s="85"/>
      <c r="IK80" s="85"/>
      <c r="IL80" s="85"/>
      <c r="IM80" s="85"/>
      <c r="IN80" s="85"/>
      <c r="IO80" s="85"/>
      <c r="IP80" s="85"/>
      <c r="IQ80" s="85"/>
      <c r="IR80" s="85"/>
      <c r="IS80" s="85"/>
      <c r="IT80" s="85"/>
      <c r="IU80" s="85"/>
    </row>
    <row r="81" spans="1:55" s="85" customFormat="1" ht="147.75" customHeight="1" x14ac:dyDescent="0.2">
      <c r="A81" s="88"/>
      <c r="B81" s="286" t="s">
        <v>8</v>
      </c>
      <c r="C81" s="226" t="s">
        <v>289</v>
      </c>
      <c r="D81" s="111" t="s">
        <v>369</v>
      </c>
      <c r="E81" s="208" t="s">
        <v>538</v>
      </c>
      <c r="F81" s="286" t="s">
        <v>748</v>
      </c>
      <c r="G81" s="246"/>
      <c r="H81" s="289" t="s">
        <v>73</v>
      </c>
      <c r="I81" s="39" t="s">
        <v>127</v>
      </c>
      <c r="J81" s="39" t="s">
        <v>372</v>
      </c>
      <c r="K81" s="39" t="s">
        <v>749</v>
      </c>
      <c r="L81" s="39">
        <v>3143561836</v>
      </c>
      <c r="M81" s="134" t="s">
        <v>750</v>
      </c>
      <c r="N81" s="379">
        <v>42736</v>
      </c>
      <c r="O81" s="379">
        <v>44012</v>
      </c>
      <c r="P81" s="39" t="s">
        <v>751</v>
      </c>
      <c r="Q81" s="39" t="s">
        <v>861</v>
      </c>
      <c r="R81" s="39">
        <v>100</v>
      </c>
      <c r="S81" s="39">
        <v>100</v>
      </c>
      <c r="T81" s="39">
        <v>100</v>
      </c>
      <c r="U81" s="39">
        <v>100</v>
      </c>
      <c r="V81" s="39"/>
      <c r="W81" s="39"/>
      <c r="X81" s="39"/>
      <c r="Y81" s="39"/>
      <c r="Z81" s="39"/>
      <c r="AA81" s="36"/>
      <c r="AB81" s="167"/>
      <c r="AC81" s="36" t="s">
        <v>12</v>
      </c>
      <c r="AD81" s="167"/>
      <c r="AE81" s="36" t="s">
        <v>744</v>
      </c>
      <c r="AF81" s="36">
        <v>1067</v>
      </c>
      <c r="AG81" s="36" t="s">
        <v>752</v>
      </c>
      <c r="AH81" s="80" t="s">
        <v>753</v>
      </c>
      <c r="AI81" s="163">
        <v>1147725462</v>
      </c>
      <c r="AJ81" s="36">
        <v>100</v>
      </c>
      <c r="AK81" s="36" t="s">
        <v>928</v>
      </c>
      <c r="AL81" s="35" t="s">
        <v>930</v>
      </c>
      <c r="AM81" s="394" t="s">
        <v>931</v>
      </c>
      <c r="AN81" s="180"/>
      <c r="AO81" s="181"/>
      <c r="AP81" s="181"/>
      <c r="AQ81" s="181"/>
      <c r="AR81" s="181"/>
      <c r="AS81" s="181"/>
      <c r="AT81" s="181"/>
      <c r="AU81" s="181"/>
      <c r="AV81" s="181"/>
      <c r="AW81" s="181"/>
      <c r="AX81" s="181"/>
      <c r="AY81" s="181"/>
      <c r="AZ81" s="181"/>
      <c r="BA81" s="181"/>
      <c r="BB81" s="181"/>
      <c r="BC81" s="181"/>
    </row>
    <row r="82" spans="1:55" s="85" customFormat="1" ht="226.5" customHeight="1" thickBot="1" x14ac:dyDescent="0.25">
      <c r="A82" s="85">
        <v>68</v>
      </c>
      <c r="B82" s="373" t="s">
        <v>8</v>
      </c>
      <c r="C82" s="226" t="s">
        <v>274</v>
      </c>
      <c r="D82" s="111" t="s">
        <v>369</v>
      </c>
      <c r="E82" s="208" t="s">
        <v>538</v>
      </c>
      <c r="F82" s="409" t="s">
        <v>754</v>
      </c>
      <c r="G82" s="240">
        <v>5</v>
      </c>
      <c r="H82" s="410" t="s">
        <v>65</v>
      </c>
      <c r="I82" s="279" t="s">
        <v>196</v>
      </c>
      <c r="J82" s="375" t="s">
        <v>372</v>
      </c>
      <c r="K82" s="279" t="s">
        <v>755</v>
      </c>
      <c r="L82" s="375">
        <v>2170711</v>
      </c>
      <c r="M82" s="411" t="s">
        <v>756</v>
      </c>
      <c r="N82" s="376">
        <v>43009</v>
      </c>
      <c r="O82" s="376">
        <v>43039</v>
      </c>
      <c r="P82" s="279" t="s">
        <v>757</v>
      </c>
      <c r="Q82" s="279" t="s">
        <v>758</v>
      </c>
      <c r="R82" s="285">
        <v>300</v>
      </c>
      <c r="S82" s="375"/>
      <c r="T82" s="375"/>
      <c r="U82" s="375"/>
      <c r="V82" s="279" t="s">
        <v>936</v>
      </c>
      <c r="W82" s="375"/>
      <c r="X82" s="375"/>
      <c r="Y82" s="375"/>
      <c r="Z82" s="375"/>
      <c r="AA82" s="375"/>
      <c r="AB82" s="375"/>
      <c r="AC82" s="279" t="s">
        <v>759</v>
      </c>
      <c r="AD82" s="279" t="s">
        <v>760</v>
      </c>
      <c r="AE82" s="279" t="s">
        <v>932</v>
      </c>
      <c r="AF82" s="279">
        <v>1036</v>
      </c>
      <c r="AG82" s="285" t="s">
        <v>761</v>
      </c>
      <c r="AH82" s="412" t="s">
        <v>933</v>
      </c>
      <c r="AI82" s="413" t="s">
        <v>935</v>
      </c>
      <c r="AJ82" s="375">
        <v>0.17</v>
      </c>
      <c r="AK82" s="414">
        <v>50542384.2589586</v>
      </c>
      <c r="AL82" s="415" t="s">
        <v>934</v>
      </c>
      <c r="AM82" s="416" t="s">
        <v>762</v>
      </c>
      <c r="AN82" s="180"/>
      <c r="AO82" s="181"/>
      <c r="AP82" s="181"/>
      <c r="AQ82" s="181"/>
      <c r="AR82" s="181"/>
      <c r="AS82" s="181"/>
      <c r="AT82" s="181"/>
      <c r="AU82" s="181"/>
      <c r="AV82" s="181"/>
      <c r="AW82" s="181"/>
      <c r="AX82" s="181"/>
      <c r="AY82" s="181"/>
      <c r="AZ82" s="181"/>
      <c r="BA82" s="181"/>
      <c r="BB82" s="181"/>
      <c r="BC82" s="181"/>
    </row>
    <row r="83" spans="1:55" s="61" customFormat="1" ht="183.75" hidden="1" customHeight="1" x14ac:dyDescent="0.2">
      <c r="A83" s="61">
        <v>69</v>
      </c>
      <c r="B83" s="183" t="s">
        <v>8</v>
      </c>
      <c r="C83" s="111" t="s">
        <v>289</v>
      </c>
      <c r="D83" s="111" t="s">
        <v>369</v>
      </c>
      <c r="E83" s="111" t="s">
        <v>538</v>
      </c>
      <c r="F83" s="183" t="s">
        <v>763</v>
      </c>
      <c r="G83" s="111">
        <v>5</v>
      </c>
      <c r="H83" s="182" t="s">
        <v>372</v>
      </c>
      <c r="I83" s="182" t="s">
        <v>372</v>
      </c>
      <c r="J83" s="121" t="s">
        <v>764</v>
      </c>
      <c r="K83" s="72" t="s">
        <v>765</v>
      </c>
      <c r="L83" s="72">
        <v>3203589807</v>
      </c>
      <c r="M83" s="73" t="s">
        <v>713</v>
      </c>
      <c r="N83" s="262">
        <v>42736</v>
      </c>
      <c r="O83" s="262">
        <v>43100</v>
      </c>
      <c r="P83" s="143" t="s">
        <v>766</v>
      </c>
      <c r="Q83" s="143" t="s">
        <v>767</v>
      </c>
      <c r="R83" s="263">
        <v>1546</v>
      </c>
      <c r="S83" s="121" t="s">
        <v>372</v>
      </c>
      <c r="T83" s="121" t="s">
        <v>372</v>
      </c>
      <c r="U83" s="121" t="s">
        <v>372</v>
      </c>
      <c r="V83" s="72"/>
      <c r="W83" s="72"/>
      <c r="X83" s="72"/>
      <c r="Y83" s="71"/>
      <c r="Z83" s="71"/>
      <c r="AA83" s="71"/>
      <c r="AB83" s="71"/>
      <c r="AC83" s="120"/>
      <c r="AD83" s="120"/>
      <c r="AE83" s="120"/>
      <c r="AF83" s="120" t="s">
        <v>768</v>
      </c>
      <c r="AG83" s="120" t="s">
        <v>769</v>
      </c>
      <c r="AH83" s="122"/>
      <c r="AI83" s="264" t="s">
        <v>908</v>
      </c>
      <c r="AJ83" s="265">
        <v>100</v>
      </c>
      <c r="AK83" s="265" t="s">
        <v>908</v>
      </c>
      <c r="AL83" s="126"/>
      <c r="AM83" s="266" t="s">
        <v>1084</v>
      </c>
      <c r="AN83" s="67"/>
      <c r="AO83" s="63"/>
      <c r="AP83" s="63"/>
      <c r="AQ83" s="63"/>
      <c r="AR83" s="63"/>
      <c r="AS83" s="63"/>
      <c r="AT83" s="63"/>
      <c r="AU83" s="63"/>
      <c r="AV83" s="63"/>
      <c r="AW83" s="63"/>
      <c r="AX83" s="63"/>
      <c r="AY83" s="63"/>
      <c r="AZ83" s="63"/>
      <c r="BA83" s="63"/>
      <c r="BB83" s="63"/>
      <c r="BC83" s="63"/>
    </row>
    <row r="84" spans="1:55" s="61" customFormat="1" ht="255.75" hidden="1" customHeight="1" x14ac:dyDescent="0.2">
      <c r="A84" s="62">
        <v>70</v>
      </c>
      <c r="B84" s="111" t="s">
        <v>8</v>
      </c>
      <c r="C84" s="111" t="s">
        <v>289</v>
      </c>
      <c r="D84" s="111" t="s">
        <v>770</v>
      </c>
      <c r="E84" s="111" t="s">
        <v>538</v>
      </c>
      <c r="F84" s="111" t="s">
        <v>909</v>
      </c>
      <c r="G84" s="111">
        <v>5</v>
      </c>
      <c r="H84" s="113" t="s">
        <v>372</v>
      </c>
      <c r="I84" s="113" t="s">
        <v>372</v>
      </c>
      <c r="J84" s="110" t="s">
        <v>764</v>
      </c>
      <c r="K84" s="58" t="s">
        <v>771</v>
      </c>
      <c r="L84" s="58">
        <v>3203589807</v>
      </c>
      <c r="M84" s="65" t="s">
        <v>772</v>
      </c>
      <c r="N84" s="148">
        <v>42826</v>
      </c>
      <c r="O84" s="131">
        <v>43100</v>
      </c>
      <c r="P84" s="116" t="s">
        <v>910</v>
      </c>
      <c r="Q84" s="116" t="s">
        <v>911</v>
      </c>
      <c r="R84" s="116">
        <v>5800</v>
      </c>
      <c r="S84" s="116" t="s">
        <v>372</v>
      </c>
      <c r="T84" s="116" t="s">
        <v>372</v>
      </c>
      <c r="U84" s="116" t="s">
        <v>372</v>
      </c>
      <c r="V84" s="58"/>
      <c r="W84" s="58"/>
      <c r="X84" s="58"/>
      <c r="Y84" s="56"/>
      <c r="Z84" s="56"/>
      <c r="AA84" s="56"/>
      <c r="AB84" s="56"/>
      <c r="AC84" s="119"/>
      <c r="AD84" s="119"/>
      <c r="AE84" s="119"/>
      <c r="AF84" s="142" t="s">
        <v>773</v>
      </c>
      <c r="AG84" s="142" t="s">
        <v>912</v>
      </c>
      <c r="AH84" s="127" t="s">
        <v>913</v>
      </c>
      <c r="AI84" s="141" t="s">
        <v>914</v>
      </c>
      <c r="AJ84" s="142">
        <v>100</v>
      </c>
      <c r="AK84" s="142" t="s">
        <v>914</v>
      </c>
      <c r="AL84" s="127"/>
      <c r="AM84" s="127" t="s">
        <v>1085</v>
      </c>
      <c r="AN84" s="67"/>
      <c r="AO84" s="63"/>
      <c r="AP84" s="63"/>
      <c r="AQ84" s="63"/>
      <c r="AR84" s="63"/>
      <c r="AS84" s="63"/>
      <c r="AT84" s="63"/>
      <c r="AU84" s="63"/>
      <c r="AV84" s="63"/>
      <c r="AW84" s="63"/>
      <c r="AX84" s="63"/>
      <c r="AY84" s="63"/>
      <c r="AZ84" s="63"/>
      <c r="BA84" s="63"/>
      <c r="BB84" s="63"/>
      <c r="BC84" s="63"/>
    </row>
    <row r="85" spans="1:55" s="61" customFormat="1" ht="273" hidden="1" customHeight="1" x14ac:dyDescent="0.2">
      <c r="A85" s="62">
        <v>71</v>
      </c>
      <c r="B85" s="142" t="s">
        <v>8</v>
      </c>
      <c r="C85" s="142" t="s">
        <v>289</v>
      </c>
      <c r="D85" s="142" t="s">
        <v>369</v>
      </c>
      <c r="E85" s="142" t="s">
        <v>538</v>
      </c>
      <c r="F85" s="129" t="s">
        <v>786</v>
      </c>
      <c r="G85" s="142">
        <v>5</v>
      </c>
      <c r="H85" s="129" t="s">
        <v>372</v>
      </c>
      <c r="I85" s="129" t="s">
        <v>372</v>
      </c>
      <c r="J85" s="129" t="s">
        <v>764</v>
      </c>
      <c r="K85" s="129" t="s">
        <v>771</v>
      </c>
      <c r="L85" s="129">
        <v>3203589807</v>
      </c>
      <c r="M85" s="149" t="s">
        <v>772</v>
      </c>
      <c r="N85" s="150">
        <v>42736</v>
      </c>
      <c r="O85" s="150">
        <v>43100</v>
      </c>
      <c r="P85" s="129" t="s">
        <v>787</v>
      </c>
      <c r="Q85" s="129" t="s">
        <v>788</v>
      </c>
      <c r="R85" s="129" t="s">
        <v>915</v>
      </c>
      <c r="S85" s="129" t="s">
        <v>372</v>
      </c>
      <c r="T85" s="129" t="s">
        <v>372</v>
      </c>
      <c r="U85" s="129" t="s">
        <v>372</v>
      </c>
      <c r="V85" s="129"/>
      <c r="W85" s="129"/>
      <c r="X85" s="129"/>
      <c r="Y85" s="142"/>
      <c r="Z85" s="142"/>
      <c r="AA85" s="142"/>
      <c r="AB85" s="142"/>
      <c r="AC85" s="142"/>
      <c r="AD85" s="142"/>
      <c r="AE85" s="142"/>
      <c r="AF85" s="142" t="s">
        <v>790</v>
      </c>
      <c r="AG85" s="142" t="s">
        <v>791</v>
      </c>
      <c r="AH85" s="127" t="s">
        <v>792</v>
      </c>
      <c r="AI85" s="141">
        <v>288460577430</v>
      </c>
      <c r="AJ85" s="142">
        <v>98</v>
      </c>
      <c r="AK85" s="142">
        <v>287128692629</v>
      </c>
      <c r="AL85" s="127" t="s">
        <v>916</v>
      </c>
      <c r="AM85" s="127" t="s">
        <v>1087</v>
      </c>
      <c r="AN85" s="67" t="s">
        <v>1086</v>
      </c>
      <c r="AO85" s="63"/>
      <c r="AP85" s="63"/>
      <c r="AQ85" s="63"/>
      <c r="AR85" s="63"/>
      <c r="AS85" s="63"/>
      <c r="AT85" s="63"/>
      <c r="AU85" s="63"/>
      <c r="AV85" s="63"/>
      <c r="AW85" s="63"/>
      <c r="AX85" s="63"/>
      <c r="AY85" s="63"/>
      <c r="AZ85" s="63"/>
      <c r="BA85" s="63"/>
      <c r="BB85" s="63"/>
      <c r="BC85" s="63"/>
    </row>
    <row r="86" spans="1:55" s="61" customFormat="1" ht="207" hidden="1" customHeight="1" x14ac:dyDescent="0.2">
      <c r="A86" s="61">
        <v>72</v>
      </c>
      <c r="B86" s="119" t="s">
        <v>8</v>
      </c>
      <c r="C86" s="119" t="s">
        <v>289</v>
      </c>
      <c r="D86" s="119" t="s">
        <v>770</v>
      </c>
      <c r="E86" s="119" t="s">
        <v>538</v>
      </c>
      <c r="F86" s="119" t="s">
        <v>776</v>
      </c>
      <c r="G86" s="119">
        <v>5</v>
      </c>
      <c r="H86" s="110" t="s">
        <v>372</v>
      </c>
      <c r="I86" s="110" t="s">
        <v>372</v>
      </c>
      <c r="J86" s="110" t="s">
        <v>764</v>
      </c>
      <c r="K86" s="58" t="s">
        <v>921</v>
      </c>
      <c r="L86" s="58">
        <v>3204089481</v>
      </c>
      <c r="M86" s="65" t="s">
        <v>922</v>
      </c>
      <c r="N86" s="131">
        <v>42736</v>
      </c>
      <c r="O86" s="131">
        <v>43100</v>
      </c>
      <c r="P86" s="110" t="s">
        <v>777</v>
      </c>
      <c r="Q86" s="110" t="s">
        <v>774</v>
      </c>
      <c r="R86" s="110">
        <v>5670</v>
      </c>
      <c r="S86" s="110" t="s">
        <v>372</v>
      </c>
      <c r="T86" s="110" t="s">
        <v>372</v>
      </c>
      <c r="U86" s="110" t="s">
        <v>372</v>
      </c>
      <c r="V86" s="57"/>
      <c r="W86" s="57"/>
      <c r="X86" s="57"/>
      <c r="Y86" s="57"/>
      <c r="Z86" s="57"/>
      <c r="AA86" s="57"/>
      <c r="AB86" s="57"/>
      <c r="AC86" s="57"/>
      <c r="AD86" s="56"/>
      <c r="AE86" s="56"/>
      <c r="AF86" s="116" t="s">
        <v>923</v>
      </c>
      <c r="AG86" s="116" t="s">
        <v>924</v>
      </c>
      <c r="AH86" s="145" t="s">
        <v>778</v>
      </c>
      <c r="AI86" s="151">
        <v>158000710228</v>
      </c>
      <c r="AJ86" s="142"/>
      <c r="AK86" s="151">
        <v>151798375805</v>
      </c>
      <c r="AL86" s="127" t="s">
        <v>925</v>
      </c>
      <c r="AM86" s="87" t="s">
        <v>775</v>
      </c>
      <c r="AN86" s="64"/>
      <c r="AO86" s="63"/>
      <c r="AP86" s="63"/>
      <c r="AQ86" s="63"/>
      <c r="AR86" s="63"/>
      <c r="AS86" s="63"/>
      <c r="AT86" s="63"/>
      <c r="AU86" s="63"/>
      <c r="AV86" s="63"/>
      <c r="AW86" s="63"/>
      <c r="AX86" s="63"/>
      <c r="AY86" s="63"/>
      <c r="AZ86" s="63"/>
      <c r="BA86" s="63"/>
      <c r="BB86" s="63"/>
      <c r="BC86" s="63"/>
    </row>
    <row r="87" spans="1:55" s="61" customFormat="1" ht="164.25" hidden="1" customHeight="1" x14ac:dyDescent="0.2">
      <c r="A87" s="61">
        <v>73</v>
      </c>
      <c r="B87" s="119" t="s">
        <v>8</v>
      </c>
      <c r="C87" s="119" t="s">
        <v>289</v>
      </c>
      <c r="D87" s="119" t="s">
        <v>369</v>
      </c>
      <c r="E87" s="119" t="s">
        <v>538</v>
      </c>
      <c r="F87" s="110" t="s">
        <v>779</v>
      </c>
      <c r="G87" s="119">
        <v>5</v>
      </c>
      <c r="H87" s="110" t="s">
        <v>372</v>
      </c>
      <c r="I87" s="110" t="s">
        <v>372</v>
      </c>
      <c r="J87" s="110" t="s">
        <v>764</v>
      </c>
      <c r="K87" s="58" t="s">
        <v>921</v>
      </c>
      <c r="L87" s="58">
        <v>3204089481</v>
      </c>
      <c r="M87" s="65" t="s">
        <v>922</v>
      </c>
      <c r="N87" s="131">
        <v>42736</v>
      </c>
      <c r="O87" s="131">
        <v>43100</v>
      </c>
      <c r="P87" s="110" t="s">
        <v>780</v>
      </c>
      <c r="Q87" s="110" t="s">
        <v>774</v>
      </c>
      <c r="R87" s="110">
        <v>201</v>
      </c>
      <c r="S87" s="110" t="s">
        <v>372</v>
      </c>
      <c r="T87" s="110" t="s">
        <v>372</v>
      </c>
      <c r="U87" s="110" t="s">
        <v>372</v>
      </c>
      <c r="V87" s="57"/>
      <c r="W87" s="57"/>
      <c r="X87" s="57"/>
      <c r="Y87" s="57"/>
      <c r="Z87" s="57"/>
      <c r="AA87" s="57"/>
      <c r="AB87" s="57"/>
      <c r="AC87" s="57"/>
      <c r="AD87" s="56"/>
      <c r="AE87" s="56"/>
      <c r="AF87" s="110" t="s">
        <v>781</v>
      </c>
      <c r="AG87" s="110" t="s">
        <v>782</v>
      </c>
      <c r="AH87" s="145" t="s">
        <v>783</v>
      </c>
      <c r="AI87" s="142">
        <v>1451296693</v>
      </c>
      <c r="AJ87" s="142"/>
      <c r="AK87" s="142">
        <v>1129654025</v>
      </c>
      <c r="AL87" s="127" t="s">
        <v>926</v>
      </c>
      <c r="AM87" s="87" t="s">
        <v>775</v>
      </c>
      <c r="AN87" s="64"/>
      <c r="AO87" s="63"/>
      <c r="AP87" s="63"/>
      <c r="AQ87" s="63"/>
      <c r="AR87" s="63"/>
      <c r="AS87" s="63"/>
      <c r="AT87" s="63"/>
      <c r="AU87" s="63"/>
      <c r="AV87" s="63"/>
      <c r="AW87" s="63"/>
      <c r="AX87" s="63"/>
      <c r="AY87" s="63"/>
      <c r="AZ87" s="63"/>
      <c r="BA87" s="63"/>
      <c r="BB87" s="63"/>
      <c r="BC87" s="63"/>
    </row>
    <row r="88" spans="1:55" s="61" customFormat="1" ht="139.5" hidden="1" customHeight="1" x14ac:dyDescent="0.2">
      <c r="A88" s="62">
        <v>74</v>
      </c>
      <c r="B88" s="119" t="s">
        <v>8</v>
      </c>
      <c r="C88" s="119" t="s">
        <v>289</v>
      </c>
      <c r="D88" s="119" t="s">
        <v>369</v>
      </c>
      <c r="E88" s="119" t="s">
        <v>538</v>
      </c>
      <c r="F88" s="110" t="s">
        <v>779</v>
      </c>
      <c r="G88" s="119">
        <v>5</v>
      </c>
      <c r="H88" s="110" t="s">
        <v>372</v>
      </c>
      <c r="I88" s="110" t="s">
        <v>372</v>
      </c>
      <c r="J88" s="110" t="s">
        <v>764</v>
      </c>
      <c r="K88" s="58" t="s">
        <v>771</v>
      </c>
      <c r="L88" s="58">
        <v>3203589807</v>
      </c>
      <c r="M88" s="65" t="s">
        <v>772</v>
      </c>
      <c r="N88" s="131">
        <v>42736</v>
      </c>
      <c r="O88" s="131">
        <v>43100</v>
      </c>
      <c r="P88" s="110" t="s">
        <v>780</v>
      </c>
      <c r="Q88" s="110" t="s">
        <v>774</v>
      </c>
      <c r="R88" s="110">
        <v>1751</v>
      </c>
      <c r="S88" s="110" t="s">
        <v>372</v>
      </c>
      <c r="T88" s="110" t="s">
        <v>372</v>
      </c>
      <c r="U88" s="110" t="s">
        <v>372</v>
      </c>
      <c r="V88" s="58"/>
      <c r="W88" s="58"/>
      <c r="X88" s="58"/>
      <c r="Y88" s="56"/>
      <c r="Z88" s="56"/>
      <c r="AA88" s="56"/>
      <c r="AB88" s="56"/>
      <c r="AC88" s="56"/>
      <c r="AD88" s="56"/>
      <c r="AE88" s="56"/>
      <c r="AF88" s="119" t="s">
        <v>784</v>
      </c>
      <c r="AG88" s="119" t="s">
        <v>785</v>
      </c>
      <c r="AH88" s="87" t="s">
        <v>783</v>
      </c>
      <c r="AI88" s="128" t="s">
        <v>676</v>
      </c>
      <c r="AJ88" s="119"/>
      <c r="AK88" s="119"/>
      <c r="AL88" s="87"/>
      <c r="AM88" s="87" t="s">
        <v>775</v>
      </c>
      <c r="AN88" s="64"/>
      <c r="AO88" s="63"/>
      <c r="AP88" s="63"/>
      <c r="AQ88" s="63"/>
      <c r="AR88" s="63"/>
      <c r="AS88" s="63"/>
      <c r="AT88" s="63"/>
      <c r="AU88" s="63"/>
      <c r="AV88" s="63"/>
      <c r="AW88" s="63"/>
      <c r="AX88" s="63"/>
      <c r="AY88" s="63"/>
      <c r="AZ88" s="63"/>
      <c r="BA88" s="63"/>
      <c r="BB88" s="63"/>
      <c r="BC88" s="63"/>
    </row>
    <row r="89" spans="1:55" s="61" customFormat="1" ht="247.5" hidden="1" customHeight="1" x14ac:dyDescent="0.2">
      <c r="A89" s="62">
        <v>75</v>
      </c>
      <c r="B89" s="119" t="s">
        <v>8</v>
      </c>
      <c r="C89" s="119" t="s">
        <v>289</v>
      </c>
      <c r="D89" s="119" t="s">
        <v>369</v>
      </c>
      <c r="E89" s="119" t="s">
        <v>538</v>
      </c>
      <c r="F89" s="119" t="s">
        <v>786</v>
      </c>
      <c r="G89" s="119">
        <v>5</v>
      </c>
      <c r="H89" s="110" t="s">
        <v>372</v>
      </c>
      <c r="I89" s="110" t="s">
        <v>372</v>
      </c>
      <c r="J89" s="110" t="s">
        <v>764</v>
      </c>
      <c r="K89" s="58" t="s">
        <v>771</v>
      </c>
      <c r="L89" s="58">
        <v>3203589807</v>
      </c>
      <c r="M89" s="65" t="s">
        <v>772</v>
      </c>
      <c r="N89" s="131">
        <v>42736</v>
      </c>
      <c r="O89" s="131">
        <v>43100</v>
      </c>
      <c r="P89" s="110" t="s">
        <v>787</v>
      </c>
      <c r="Q89" s="110" t="s">
        <v>788</v>
      </c>
      <c r="R89" s="110" t="s">
        <v>789</v>
      </c>
      <c r="S89" s="110" t="s">
        <v>372</v>
      </c>
      <c r="T89" s="110" t="s">
        <v>372</v>
      </c>
      <c r="U89" s="110" t="s">
        <v>372</v>
      </c>
      <c r="V89" s="58"/>
      <c r="W89" s="58"/>
      <c r="X89" s="58"/>
      <c r="Y89" s="56"/>
      <c r="Z89" s="56"/>
      <c r="AA89" s="56"/>
      <c r="AB89" s="56"/>
      <c r="AC89" s="56"/>
      <c r="AD89" s="56"/>
      <c r="AE89" s="56"/>
      <c r="AF89" s="119" t="s">
        <v>790</v>
      </c>
      <c r="AG89" s="119" t="s">
        <v>791</v>
      </c>
      <c r="AH89" s="87" t="s">
        <v>792</v>
      </c>
      <c r="AI89" s="128" t="s">
        <v>676</v>
      </c>
      <c r="AJ89" s="119"/>
      <c r="AK89" s="119"/>
      <c r="AL89" s="87"/>
      <c r="AM89" s="87" t="s">
        <v>793</v>
      </c>
      <c r="AN89" s="64"/>
      <c r="AO89" s="63"/>
      <c r="AP89" s="63"/>
      <c r="AQ89" s="63"/>
      <c r="AR89" s="63"/>
      <c r="AS89" s="63"/>
      <c r="AT89" s="63"/>
      <c r="AU89" s="63"/>
      <c r="AV89" s="63"/>
      <c r="AW89" s="63"/>
      <c r="AX89" s="63"/>
      <c r="AY89" s="63"/>
      <c r="AZ89" s="63"/>
      <c r="BA89" s="63"/>
      <c r="BB89" s="63"/>
      <c r="BC89" s="63"/>
    </row>
    <row r="90" spans="1:55" s="61" customFormat="1" ht="157.5" hidden="1" customHeight="1" x14ac:dyDescent="0.2">
      <c r="A90" s="61">
        <v>76</v>
      </c>
      <c r="B90" s="119" t="s">
        <v>8</v>
      </c>
      <c r="C90" s="119" t="s">
        <v>289</v>
      </c>
      <c r="D90" s="119" t="s">
        <v>369</v>
      </c>
      <c r="E90" s="119" t="s">
        <v>538</v>
      </c>
      <c r="F90" s="110" t="s">
        <v>794</v>
      </c>
      <c r="G90" s="119">
        <v>5</v>
      </c>
      <c r="H90" s="110" t="s">
        <v>372</v>
      </c>
      <c r="I90" s="110" t="s">
        <v>372</v>
      </c>
      <c r="J90" s="110" t="s">
        <v>764</v>
      </c>
      <c r="K90" s="58" t="s">
        <v>771</v>
      </c>
      <c r="L90" s="58">
        <v>3203589807</v>
      </c>
      <c r="M90" s="65" t="s">
        <v>772</v>
      </c>
      <c r="N90" s="131">
        <v>42736</v>
      </c>
      <c r="O90" s="131">
        <v>43100</v>
      </c>
      <c r="P90" s="110" t="s">
        <v>795</v>
      </c>
      <c r="Q90" s="110" t="s">
        <v>796</v>
      </c>
      <c r="R90" s="116">
        <v>56029</v>
      </c>
      <c r="S90" s="110" t="s">
        <v>372</v>
      </c>
      <c r="T90" s="110" t="s">
        <v>372</v>
      </c>
      <c r="U90" s="110" t="s">
        <v>372</v>
      </c>
      <c r="V90" s="58"/>
      <c r="W90" s="58"/>
      <c r="X90" s="58"/>
      <c r="Y90" s="56"/>
      <c r="Z90" s="56"/>
      <c r="AA90" s="56"/>
      <c r="AB90" s="56"/>
      <c r="AC90" s="56"/>
      <c r="AD90" s="56"/>
      <c r="AE90" s="56"/>
      <c r="AF90" s="119" t="s">
        <v>797</v>
      </c>
      <c r="AG90" s="119" t="s">
        <v>798</v>
      </c>
      <c r="AH90" s="87" t="s">
        <v>799</v>
      </c>
      <c r="AI90" s="130" t="s">
        <v>917</v>
      </c>
      <c r="AJ90" s="142">
        <v>99</v>
      </c>
      <c r="AK90" s="142" t="s">
        <v>918</v>
      </c>
      <c r="AL90" s="127"/>
      <c r="AM90" s="127" t="s">
        <v>1088</v>
      </c>
      <c r="AN90" s="67"/>
      <c r="AO90" s="63"/>
      <c r="AP90" s="63"/>
      <c r="AQ90" s="63"/>
      <c r="AR90" s="63"/>
      <c r="AS90" s="63"/>
      <c r="AT90" s="63"/>
      <c r="AU90" s="63"/>
      <c r="AV90" s="63"/>
      <c r="AW90" s="63"/>
      <c r="AX90" s="63"/>
      <c r="AY90" s="63"/>
      <c r="AZ90" s="63"/>
      <c r="BA90" s="63"/>
      <c r="BB90" s="63"/>
      <c r="BC90" s="63"/>
    </row>
    <row r="91" spans="1:55" s="61" customFormat="1" ht="132.75" hidden="1" customHeight="1" x14ac:dyDescent="0.2">
      <c r="A91" s="61">
        <v>77</v>
      </c>
      <c r="B91" s="110" t="s">
        <v>8</v>
      </c>
      <c r="C91" s="110" t="s">
        <v>289</v>
      </c>
      <c r="D91" s="110" t="s">
        <v>369</v>
      </c>
      <c r="E91" s="110" t="s">
        <v>538</v>
      </c>
      <c r="F91" s="110" t="s">
        <v>919</v>
      </c>
      <c r="G91" s="110">
        <v>5</v>
      </c>
      <c r="H91" s="110" t="s">
        <v>372</v>
      </c>
      <c r="I91" s="110" t="s">
        <v>372</v>
      </c>
      <c r="J91" s="110" t="s">
        <v>764</v>
      </c>
      <c r="K91" s="58" t="s">
        <v>771</v>
      </c>
      <c r="L91" s="58">
        <v>3203589807</v>
      </c>
      <c r="M91" s="70" t="s">
        <v>772</v>
      </c>
      <c r="N91" s="152">
        <v>42736</v>
      </c>
      <c r="O91" s="152">
        <v>43100</v>
      </c>
      <c r="P91" s="110" t="s">
        <v>800</v>
      </c>
      <c r="Q91" s="110" t="s">
        <v>801</v>
      </c>
      <c r="R91" s="116">
        <v>76320</v>
      </c>
      <c r="S91" s="110" t="s">
        <v>372</v>
      </c>
      <c r="T91" s="110" t="s">
        <v>372</v>
      </c>
      <c r="U91" s="110" t="s">
        <v>372</v>
      </c>
      <c r="V91" s="58"/>
      <c r="W91" s="58"/>
      <c r="X91" s="58"/>
      <c r="Y91" s="58"/>
      <c r="Z91" s="58"/>
      <c r="AA91" s="58"/>
      <c r="AB91" s="58"/>
      <c r="AC91" s="58"/>
      <c r="AD91" s="58"/>
      <c r="AE91" s="58"/>
      <c r="AF91" s="110" t="s">
        <v>802</v>
      </c>
      <c r="AG91" s="110" t="s">
        <v>803</v>
      </c>
      <c r="AH91" s="145" t="s">
        <v>804</v>
      </c>
      <c r="AI91" s="133" t="s">
        <v>920</v>
      </c>
      <c r="AJ91" s="129">
        <v>97</v>
      </c>
      <c r="AK91" s="153">
        <v>124672066346</v>
      </c>
      <c r="AL91" s="114"/>
      <c r="AM91" s="114" t="s">
        <v>1090</v>
      </c>
      <c r="AN91" s="76" t="s">
        <v>1089</v>
      </c>
      <c r="AO91" s="63"/>
      <c r="AP91" s="63"/>
      <c r="AQ91" s="63"/>
      <c r="AR91" s="63"/>
      <c r="AS91" s="63"/>
      <c r="AT91" s="63"/>
      <c r="AU91" s="63"/>
      <c r="AV91" s="63"/>
      <c r="AW91" s="63"/>
      <c r="AX91" s="63"/>
      <c r="AY91" s="63"/>
      <c r="AZ91" s="63"/>
      <c r="BA91" s="63"/>
      <c r="BB91" s="63"/>
      <c r="BC91" s="63"/>
    </row>
    <row r="92" spans="1:55" s="61" customFormat="1" ht="141" hidden="1" thickBot="1" x14ac:dyDescent="0.25">
      <c r="A92" s="62">
        <v>78</v>
      </c>
      <c r="B92" s="119" t="s">
        <v>8</v>
      </c>
      <c r="C92" s="119" t="s">
        <v>289</v>
      </c>
      <c r="D92" s="119" t="s">
        <v>369</v>
      </c>
      <c r="E92" s="119" t="s">
        <v>538</v>
      </c>
      <c r="F92" s="110" t="s">
        <v>805</v>
      </c>
      <c r="G92" s="119">
        <v>5</v>
      </c>
      <c r="H92" s="110" t="s">
        <v>372</v>
      </c>
      <c r="I92" s="110" t="s">
        <v>372</v>
      </c>
      <c r="J92" s="110" t="s">
        <v>764</v>
      </c>
      <c r="K92" s="58" t="s">
        <v>771</v>
      </c>
      <c r="L92" s="58">
        <v>3203589807</v>
      </c>
      <c r="M92" s="65" t="s">
        <v>772</v>
      </c>
      <c r="N92" s="131">
        <v>42736</v>
      </c>
      <c r="O92" s="131">
        <v>43100</v>
      </c>
      <c r="P92" s="110" t="s">
        <v>806</v>
      </c>
      <c r="Q92" s="110" t="s">
        <v>807</v>
      </c>
      <c r="R92" s="110">
        <v>3000</v>
      </c>
      <c r="S92" s="110" t="s">
        <v>372</v>
      </c>
      <c r="T92" s="110" t="s">
        <v>372</v>
      </c>
      <c r="U92" s="110" t="s">
        <v>372</v>
      </c>
      <c r="V92" s="58"/>
      <c r="W92" s="58"/>
      <c r="X92" s="58"/>
      <c r="Y92" s="56"/>
      <c r="Z92" s="56"/>
      <c r="AA92" s="56"/>
      <c r="AB92" s="56"/>
      <c r="AC92" s="56"/>
      <c r="AD92" s="56"/>
      <c r="AE92" s="56"/>
      <c r="AF92" s="119" t="s">
        <v>808</v>
      </c>
      <c r="AG92" s="119" t="s">
        <v>809</v>
      </c>
      <c r="AH92" s="87" t="s">
        <v>804</v>
      </c>
      <c r="AI92" s="128" t="s">
        <v>676</v>
      </c>
      <c r="AJ92" s="119"/>
      <c r="AK92" s="119"/>
      <c r="AL92" s="87"/>
      <c r="AM92" s="87" t="s">
        <v>775</v>
      </c>
      <c r="AN92" s="64"/>
      <c r="AO92" s="63"/>
      <c r="AP92" s="63"/>
      <c r="AQ92" s="63"/>
      <c r="AR92" s="63"/>
      <c r="AS92" s="63"/>
      <c r="AT92" s="63"/>
      <c r="AU92" s="63"/>
      <c r="AV92" s="63"/>
      <c r="AW92" s="63"/>
      <c r="AX92" s="63"/>
      <c r="AY92" s="63"/>
      <c r="AZ92" s="63"/>
      <c r="BA92" s="63"/>
      <c r="BB92" s="63"/>
      <c r="BC92" s="63"/>
    </row>
    <row r="93" spans="1:55" s="61" customFormat="1" ht="141" hidden="1" thickBot="1" x14ac:dyDescent="0.25">
      <c r="A93" s="62">
        <v>79</v>
      </c>
      <c r="B93" s="140" t="s">
        <v>8</v>
      </c>
      <c r="C93" s="119" t="s">
        <v>289</v>
      </c>
      <c r="D93" s="119" t="s">
        <v>369</v>
      </c>
      <c r="E93" s="119" t="s">
        <v>538</v>
      </c>
      <c r="F93" s="260" t="s">
        <v>1075</v>
      </c>
      <c r="G93" s="119">
        <v>5</v>
      </c>
      <c r="H93" s="144" t="s">
        <v>372</v>
      </c>
      <c r="I93" s="144" t="s">
        <v>372</v>
      </c>
      <c r="J93" s="144" t="s">
        <v>764</v>
      </c>
      <c r="K93" s="68" t="s">
        <v>771</v>
      </c>
      <c r="L93" s="68">
        <v>3203589807</v>
      </c>
      <c r="M93" s="75" t="s">
        <v>772</v>
      </c>
      <c r="N93" s="146">
        <v>42736</v>
      </c>
      <c r="O93" s="146">
        <v>43100</v>
      </c>
      <c r="P93" s="144" t="s">
        <v>806</v>
      </c>
      <c r="Q93" s="144" t="s">
        <v>807</v>
      </c>
      <c r="R93" s="144">
        <v>4400</v>
      </c>
      <c r="S93" s="144" t="s">
        <v>372</v>
      </c>
      <c r="T93" s="144" t="s">
        <v>372</v>
      </c>
      <c r="U93" s="144" t="s">
        <v>372</v>
      </c>
      <c r="V93" s="68"/>
      <c r="W93" s="68"/>
      <c r="X93" s="68"/>
      <c r="Y93" s="68"/>
      <c r="Z93" s="68"/>
      <c r="AA93" s="68"/>
      <c r="AB93" s="74"/>
      <c r="AC93" s="74"/>
      <c r="AD93" s="74"/>
      <c r="AE93" s="74"/>
      <c r="AF93" s="140" t="s">
        <v>810</v>
      </c>
      <c r="AG93" s="140" t="s">
        <v>809</v>
      </c>
      <c r="AH93" s="261" t="s">
        <v>804</v>
      </c>
      <c r="AI93" s="147" t="s">
        <v>676</v>
      </c>
      <c r="AJ93" s="140"/>
      <c r="AK93" s="140"/>
      <c r="AL93" s="261"/>
      <c r="AM93" s="261" t="s">
        <v>775</v>
      </c>
      <c r="AN93" s="64"/>
      <c r="AO93" s="63"/>
      <c r="AP93" s="63"/>
      <c r="AQ93" s="63"/>
      <c r="AR93" s="63"/>
      <c r="AS93" s="63"/>
      <c r="AT93" s="63"/>
      <c r="AU93" s="63"/>
      <c r="AV93" s="63"/>
      <c r="AW93" s="63"/>
      <c r="AX93" s="63"/>
      <c r="AY93" s="63"/>
      <c r="AZ93" s="63"/>
      <c r="BA93" s="63"/>
      <c r="BB93" s="63"/>
      <c r="BC93" s="63"/>
    </row>
    <row r="94" spans="1:55" s="85" customFormat="1" ht="140.25" x14ac:dyDescent="0.2">
      <c r="A94" s="85">
        <v>80</v>
      </c>
      <c r="B94" s="401" t="s">
        <v>8</v>
      </c>
      <c r="C94" s="247" t="s">
        <v>274</v>
      </c>
      <c r="D94" s="119" t="s">
        <v>369</v>
      </c>
      <c r="E94" s="218" t="s">
        <v>538</v>
      </c>
      <c r="F94" s="402" t="s">
        <v>811</v>
      </c>
      <c r="G94" s="253">
        <v>5</v>
      </c>
      <c r="H94" s="403"/>
      <c r="I94" s="282" t="s">
        <v>451</v>
      </c>
      <c r="J94" s="282" t="s">
        <v>812</v>
      </c>
      <c r="K94" s="282" t="s">
        <v>813</v>
      </c>
      <c r="L94" s="404" t="s">
        <v>814</v>
      </c>
      <c r="M94" s="282" t="s">
        <v>815</v>
      </c>
      <c r="N94" s="405">
        <v>42736</v>
      </c>
      <c r="O94" s="405">
        <v>43100</v>
      </c>
      <c r="P94" s="404" t="s">
        <v>816</v>
      </c>
      <c r="Q94" s="404" t="s">
        <v>817</v>
      </c>
      <c r="R94" s="282">
        <v>2000</v>
      </c>
      <c r="S94" s="282" t="s">
        <v>372</v>
      </c>
      <c r="T94" s="282" t="s">
        <v>372</v>
      </c>
      <c r="U94" s="282" t="s">
        <v>372</v>
      </c>
      <c r="V94" s="282"/>
      <c r="W94" s="282"/>
      <c r="X94" s="282"/>
      <c r="Y94" s="282"/>
      <c r="Z94" s="282"/>
      <c r="AA94" s="282"/>
      <c r="AB94" s="282"/>
      <c r="AC94" s="282"/>
      <c r="AD94" s="282"/>
      <c r="AE94" s="282"/>
      <c r="AF94" s="282"/>
      <c r="AG94" s="282"/>
      <c r="AH94" s="406" t="s">
        <v>811</v>
      </c>
      <c r="AI94" s="407" t="s">
        <v>676</v>
      </c>
      <c r="AJ94" s="282"/>
      <c r="AK94" s="282"/>
      <c r="AL94" s="406"/>
      <c r="AM94" s="408"/>
      <c r="AN94" s="180"/>
      <c r="AO94" s="181"/>
      <c r="AP94" s="181"/>
      <c r="AQ94" s="181"/>
      <c r="AR94" s="181"/>
      <c r="AS94" s="181"/>
      <c r="AT94" s="181"/>
      <c r="AU94" s="181"/>
      <c r="AV94" s="181"/>
      <c r="AW94" s="181"/>
      <c r="AX94" s="181"/>
      <c r="AY94" s="181"/>
      <c r="AZ94" s="181"/>
      <c r="BA94" s="181"/>
      <c r="BB94" s="181"/>
      <c r="BC94" s="181"/>
    </row>
    <row r="95" spans="1:55" s="85" customFormat="1" ht="81.75" customHeight="1" x14ac:dyDescent="0.2">
      <c r="A95" s="85">
        <v>81</v>
      </c>
      <c r="B95" s="395" t="s">
        <v>10</v>
      </c>
      <c r="C95" s="248" t="s">
        <v>818</v>
      </c>
      <c r="D95" s="132" t="s">
        <v>819</v>
      </c>
      <c r="E95" s="219" t="s">
        <v>538</v>
      </c>
      <c r="F95" s="395" t="s">
        <v>820</v>
      </c>
      <c r="G95" s="253">
        <v>5</v>
      </c>
      <c r="H95" s="396"/>
      <c r="I95" s="167" t="s">
        <v>451</v>
      </c>
      <c r="J95" s="167" t="s">
        <v>812</v>
      </c>
      <c r="K95" s="167" t="s">
        <v>813</v>
      </c>
      <c r="L95" s="36" t="s">
        <v>814</v>
      </c>
      <c r="M95" s="167" t="s">
        <v>815</v>
      </c>
      <c r="N95" s="379">
        <v>42736</v>
      </c>
      <c r="O95" s="379">
        <v>43100</v>
      </c>
      <c r="P95" s="36" t="s">
        <v>821</v>
      </c>
      <c r="Q95" s="36" t="s">
        <v>822</v>
      </c>
      <c r="R95" s="167" t="s">
        <v>823</v>
      </c>
      <c r="S95" s="167" t="s">
        <v>372</v>
      </c>
      <c r="T95" s="167" t="s">
        <v>372</v>
      </c>
      <c r="U95" s="167" t="s">
        <v>372</v>
      </c>
      <c r="V95" s="167"/>
      <c r="W95" s="167"/>
      <c r="X95" s="167"/>
      <c r="Y95" s="167"/>
      <c r="Z95" s="167"/>
      <c r="AA95" s="167"/>
      <c r="AB95" s="167"/>
      <c r="AC95" s="167"/>
      <c r="AD95" s="167"/>
      <c r="AE95" s="167"/>
      <c r="AF95" s="167"/>
      <c r="AG95" s="167"/>
      <c r="AH95" s="397" t="s">
        <v>811</v>
      </c>
      <c r="AI95" s="163" t="s">
        <v>676</v>
      </c>
      <c r="AJ95" s="167"/>
      <c r="AK95" s="167"/>
      <c r="AL95" s="397"/>
      <c r="AM95" s="400"/>
      <c r="AN95" s="180"/>
      <c r="AO95" s="181"/>
      <c r="AP95" s="181"/>
      <c r="AQ95" s="181"/>
      <c r="AR95" s="181"/>
      <c r="AS95" s="181"/>
      <c r="AT95" s="181"/>
      <c r="AU95" s="181"/>
      <c r="AV95" s="181"/>
      <c r="AW95" s="181"/>
      <c r="AX95" s="181"/>
      <c r="AY95" s="181"/>
      <c r="AZ95" s="181"/>
      <c r="BA95" s="181"/>
      <c r="BB95" s="181"/>
      <c r="BC95" s="181"/>
    </row>
    <row r="96" spans="1:55" s="169" customFormat="1" ht="174.75" customHeight="1" x14ac:dyDescent="0.25">
      <c r="A96" s="88">
        <v>82</v>
      </c>
      <c r="B96" s="286" t="s">
        <v>9</v>
      </c>
      <c r="C96" s="248" t="s">
        <v>79</v>
      </c>
      <c r="D96" s="119" t="s">
        <v>825</v>
      </c>
      <c r="E96" s="220" t="s">
        <v>826</v>
      </c>
      <c r="F96" s="286" t="s">
        <v>827</v>
      </c>
      <c r="G96" s="254">
        <v>6.6</v>
      </c>
      <c r="H96" s="299" t="s">
        <v>62</v>
      </c>
      <c r="I96" s="36" t="s">
        <v>194</v>
      </c>
      <c r="J96" s="39" t="s">
        <v>372</v>
      </c>
      <c r="K96" s="39" t="s">
        <v>1062</v>
      </c>
      <c r="L96" s="39">
        <v>3115507117</v>
      </c>
      <c r="M96" s="134" t="s">
        <v>1063</v>
      </c>
      <c r="N96" s="379">
        <v>42736</v>
      </c>
      <c r="O96" s="379">
        <v>44012</v>
      </c>
      <c r="P96" s="39" t="s">
        <v>828</v>
      </c>
      <c r="Q96" s="39" t="s">
        <v>829</v>
      </c>
      <c r="R96" s="392">
        <v>1</v>
      </c>
      <c r="S96" s="392">
        <v>1</v>
      </c>
      <c r="T96" s="392">
        <v>1</v>
      </c>
      <c r="U96" s="392">
        <v>1</v>
      </c>
      <c r="V96" s="39">
        <v>100</v>
      </c>
      <c r="W96" s="39">
        <v>100</v>
      </c>
      <c r="X96" s="39"/>
      <c r="Y96" s="39"/>
      <c r="Z96" s="39"/>
      <c r="AA96" s="39"/>
      <c r="AB96" s="36"/>
      <c r="AC96" s="36" t="s">
        <v>15</v>
      </c>
      <c r="AD96" s="36"/>
      <c r="AE96" s="36"/>
      <c r="AF96" s="36">
        <v>1013</v>
      </c>
      <c r="AG96" s="36" t="s">
        <v>830</v>
      </c>
      <c r="AH96" s="35" t="s">
        <v>1064</v>
      </c>
      <c r="AI96" s="163">
        <v>2001820000</v>
      </c>
      <c r="AJ96" s="36">
        <v>6.9976321547391878E-3</v>
      </c>
      <c r="AK96" s="36">
        <v>14008000</v>
      </c>
      <c r="AL96" s="35" t="s">
        <v>1065</v>
      </c>
      <c r="AM96" s="394" t="s">
        <v>1066</v>
      </c>
      <c r="AN96" s="180"/>
    </row>
    <row r="97" spans="1:55" s="169" customFormat="1" ht="193.5" customHeight="1" x14ac:dyDescent="0.25">
      <c r="A97" s="88">
        <v>83</v>
      </c>
      <c r="B97" s="286" t="s">
        <v>9</v>
      </c>
      <c r="C97" s="248" t="s">
        <v>79</v>
      </c>
      <c r="D97" s="119" t="s">
        <v>825</v>
      </c>
      <c r="E97" s="220" t="s">
        <v>831</v>
      </c>
      <c r="F97" s="286" t="s">
        <v>832</v>
      </c>
      <c r="G97" s="254">
        <v>6.6</v>
      </c>
      <c r="H97" s="299" t="s">
        <v>62</v>
      </c>
      <c r="I97" s="36" t="s">
        <v>194</v>
      </c>
      <c r="J97" s="39" t="s">
        <v>372</v>
      </c>
      <c r="K97" s="39" t="s">
        <v>1062</v>
      </c>
      <c r="L97" s="39">
        <v>3115507117</v>
      </c>
      <c r="M97" s="134" t="s">
        <v>1063</v>
      </c>
      <c r="N97" s="379">
        <v>42736</v>
      </c>
      <c r="O97" s="379">
        <v>44012</v>
      </c>
      <c r="P97" s="39" t="s">
        <v>833</v>
      </c>
      <c r="Q97" s="39" t="s">
        <v>834</v>
      </c>
      <c r="R97" s="36">
        <v>1</v>
      </c>
      <c r="S97" s="36">
        <v>1</v>
      </c>
      <c r="T97" s="36">
        <v>1</v>
      </c>
      <c r="U97" s="36">
        <v>1</v>
      </c>
      <c r="V97" s="39">
        <v>2</v>
      </c>
      <c r="W97" s="39">
        <v>200</v>
      </c>
      <c r="X97" s="39"/>
      <c r="Y97" s="39"/>
      <c r="Z97" s="39"/>
      <c r="AA97" s="39"/>
      <c r="AB97" s="36"/>
      <c r="AC97" s="36" t="s">
        <v>15</v>
      </c>
      <c r="AD97" s="36"/>
      <c r="AE97" s="36"/>
      <c r="AF97" s="36">
        <v>1014</v>
      </c>
      <c r="AG97" s="36" t="s">
        <v>835</v>
      </c>
      <c r="AH97" s="35" t="s">
        <v>836</v>
      </c>
      <c r="AI97" s="163">
        <v>2731600000</v>
      </c>
      <c r="AJ97" s="36">
        <v>1.8304290525699225E-2</v>
      </c>
      <c r="AK97" s="36">
        <v>50000000</v>
      </c>
      <c r="AL97" s="35" t="s">
        <v>1067</v>
      </c>
      <c r="AM97" s="394" t="s">
        <v>1068</v>
      </c>
      <c r="AN97" s="180"/>
    </row>
    <row r="98" spans="1:55" s="169" customFormat="1" ht="78.75" customHeight="1" x14ac:dyDescent="0.25">
      <c r="A98" s="85">
        <v>85</v>
      </c>
      <c r="B98" s="395" t="s">
        <v>9</v>
      </c>
      <c r="C98" s="249" t="s">
        <v>132</v>
      </c>
      <c r="D98" s="132" t="s">
        <v>825</v>
      </c>
      <c r="E98" s="219" t="s">
        <v>826</v>
      </c>
      <c r="F98" s="395" t="s">
        <v>811</v>
      </c>
      <c r="G98" s="253">
        <v>6.6</v>
      </c>
      <c r="H98" s="396" t="s">
        <v>372</v>
      </c>
      <c r="I98" s="167" t="s">
        <v>372</v>
      </c>
      <c r="J98" s="167" t="s">
        <v>812</v>
      </c>
      <c r="K98" s="167" t="s">
        <v>813</v>
      </c>
      <c r="L98" s="36" t="s">
        <v>814</v>
      </c>
      <c r="M98" s="167" t="s">
        <v>815</v>
      </c>
      <c r="N98" s="379">
        <v>42736</v>
      </c>
      <c r="O98" s="379">
        <v>43099</v>
      </c>
      <c r="P98" s="36" t="s">
        <v>816</v>
      </c>
      <c r="Q98" s="36" t="s">
        <v>817</v>
      </c>
      <c r="R98" s="167">
        <v>250</v>
      </c>
      <c r="S98" s="167">
        <v>250</v>
      </c>
      <c r="T98" s="167">
        <v>250</v>
      </c>
      <c r="U98" s="167">
        <v>250</v>
      </c>
      <c r="V98" s="167"/>
      <c r="W98" s="36"/>
      <c r="X98" s="36"/>
      <c r="Y98" s="36"/>
      <c r="Z98" s="36"/>
      <c r="AA98" s="36"/>
      <c r="AB98" s="36"/>
      <c r="AC98" s="36"/>
      <c r="AD98" s="36"/>
      <c r="AE98" s="36"/>
      <c r="AF98" s="36"/>
      <c r="AG98" s="36" t="s">
        <v>824</v>
      </c>
      <c r="AH98" s="397" t="s">
        <v>837</v>
      </c>
      <c r="AI98" s="398" t="s">
        <v>676</v>
      </c>
      <c r="AJ98" s="167"/>
      <c r="AK98" s="167"/>
      <c r="AL98" s="397"/>
      <c r="AM98" s="399" t="s">
        <v>838</v>
      </c>
      <c r="AN98" s="180"/>
    </row>
    <row r="99" spans="1:55" s="169" customFormat="1" ht="175.5" customHeight="1" x14ac:dyDescent="0.25">
      <c r="A99" s="85">
        <v>89</v>
      </c>
      <c r="B99" s="286" t="s">
        <v>10</v>
      </c>
      <c r="C99" s="232" t="s">
        <v>174</v>
      </c>
      <c r="D99" s="56" t="s">
        <v>594</v>
      </c>
      <c r="E99" s="214" t="s">
        <v>839</v>
      </c>
      <c r="F99" s="286" t="s">
        <v>1024</v>
      </c>
      <c r="G99" s="255">
        <v>1.7999999999999999E-2</v>
      </c>
      <c r="H99" s="299" t="s">
        <v>68</v>
      </c>
      <c r="I99" s="36" t="s">
        <v>122</v>
      </c>
      <c r="J99" s="39"/>
      <c r="K99" s="39" t="s">
        <v>631</v>
      </c>
      <c r="L99" s="39" t="s">
        <v>1025</v>
      </c>
      <c r="M99" s="134" t="s">
        <v>1026</v>
      </c>
      <c r="N99" s="379" t="s">
        <v>1027</v>
      </c>
      <c r="O99" s="379" t="s">
        <v>1028</v>
      </c>
      <c r="P99" s="36" t="s">
        <v>1029</v>
      </c>
      <c r="Q99" s="36" t="s">
        <v>1030</v>
      </c>
      <c r="R99" s="392">
        <v>0.5</v>
      </c>
      <c r="S99" s="392">
        <v>0.8</v>
      </c>
      <c r="T99" s="392">
        <v>0.9</v>
      </c>
      <c r="U99" s="392">
        <v>1</v>
      </c>
      <c r="V99" s="392">
        <v>1</v>
      </c>
      <c r="W99" s="39"/>
      <c r="X99" s="39"/>
      <c r="Y99" s="39"/>
      <c r="Z99" s="39"/>
      <c r="AA99" s="39"/>
      <c r="AB99" s="36"/>
      <c r="AC99" s="36" t="s">
        <v>1031</v>
      </c>
      <c r="AD99" s="36" t="s">
        <v>1032</v>
      </c>
      <c r="AE99" s="36"/>
      <c r="AF99" s="36">
        <v>1096</v>
      </c>
      <c r="AG99" s="36" t="s">
        <v>1032</v>
      </c>
      <c r="AH99" s="35" t="s">
        <v>1033</v>
      </c>
      <c r="AI99" s="393">
        <v>3538365467</v>
      </c>
      <c r="AJ99" s="36">
        <v>1</v>
      </c>
      <c r="AK99" s="162">
        <v>3329400000</v>
      </c>
      <c r="AL99" s="35" t="s">
        <v>1034</v>
      </c>
      <c r="AM99" s="394" t="s">
        <v>1035</v>
      </c>
      <c r="AN99" s="180"/>
    </row>
    <row r="100" spans="1:55" s="169" customFormat="1" ht="165.75" x14ac:dyDescent="0.25">
      <c r="A100" s="174">
        <v>89</v>
      </c>
      <c r="B100" s="280" t="s">
        <v>10</v>
      </c>
      <c r="C100" s="250" t="s">
        <v>174</v>
      </c>
      <c r="D100" s="33" t="s">
        <v>594</v>
      </c>
      <c r="E100" s="221" t="s">
        <v>839</v>
      </c>
      <c r="F100" s="281" t="s">
        <v>1024</v>
      </c>
      <c r="G100" s="256">
        <v>1.7999999999999999E-2</v>
      </c>
      <c r="H100" s="283" t="s">
        <v>68</v>
      </c>
      <c r="I100" s="34" t="s">
        <v>122</v>
      </c>
      <c r="J100" s="34"/>
      <c r="K100" s="38" t="s">
        <v>631</v>
      </c>
      <c r="L100" s="38" t="s">
        <v>1025</v>
      </c>
      <c r="M100" s="175" t="s">
        <v>1026</v>
      </c>
      <c r="N100" s="176" t="s">
        <v>1027</v>
      </c>
      <c r="O100" s="176" t="s">
        <v>1028</v>
      </c>
      <c r="P100" s="177" t="s">
        <v>1029</v>
      </c>
      <c r="Q100" s="177" t="s">
        <v>1030</v>
      </c>
      <c r="R100" s="178">
        <v>0.5</v>
      </c>
      <c r="S100" s="178">
        <v>0.8</v>
      </c>
      <c r="T100" s="178">
        <v>0.9</v>
      </c>
      <c r="U100" s="178">
        <v>1</v>
      </c>
      <c r="V100" s="178">
        <v>1</v>
      </c>
      <c r="W100" s="34"/>
      <c r="X100" s="34"/>
      <c r="Y100" s="34"/>
      <c r="Z100" s="34"/>
      <c r="AA100" s="34"/>
      <c r="AB100" s="34"/>
      <c r="AC100" s="34" t="s">
        <v>1031</v>
      </c>
      <c r="AD100" s="34" t="s">
        <v>1032</v>
      </c>
      <c r="AE100" s="40"/>
      <c r="AF100" s="40">
        <v>1096</v>
      </c>
      <c r="AG100" s="34" t="s">
        <v>1032</v>
      </c>
      <c r="AH100" s="179" t="s">
        <v>1033</v>
      </c>
      <c r="AI100" s="161">
        <v>9938935467</v>
      </c>
      <c r="AJ100" s="178">
        <v>1</v>
      </c>
      <c r="AK100" s="161">
        <v>3329400000</v>
      </c>
      <c r="AL100" s="34" t="s">
        <v>1034</v>
      </c>
      <c r="AM100" s="284" t="s">
        <v>1035</v>
      </c>
      <c r="AN100" s="180"/>
    </row>
    <row r="101" spans="1:55" s="169" customFormat="1" ht="140.25" x14ac:dyDescent="0.25">
      <c r="A101" s="88">
        <v>90</v>
      </c>
      <c r="B101" s="306" t="s">
        <v>8</v>
      </c>
      <c r="C101" s="251" t="s">
        <v>131</v>
      </c>
      <c r="D101" s="87" t="s">
        <v>369</v>
      </c>
      <c r="E101" s="222" t="s">
        <v>538</v>
      </c>
      <c r="F101" s="384" t="s">
        <v>1095</v>
      </c>
      <c r="G101" s="257">
        <v>6.6</v>
      </c>
      <c r="H101" s="385" t="s">
        <v>68</v>
      </c>
      <c r="I101" s="33" t="s">
        <v>122</v>
      </c>
      <c r="J101" s="34" t="s">
        <v>372</v>
      </c>
      <c r="K101" s="38" t="s">
        <v>664</v>
      </c>
      <c r="L101" s="38" t="s">
        <v>1059</v>
      </c>
      <c r="M101" s="82" t="s">
        <v>604</v>
      </c>
      <c r="N101" s="386">
        <v>42736</v>
      </c>
      <c r="O101" s="386">
        <v>44012</v>
      </c>
      <c r="P101" s="38" t="s">
        <v>1060</v>
      </c>
      <c r="Q101" s="38" t="s">
        <v>1061</v>
      </c>
      <c r="R101" s="387">
        <v>1</v>
      </c>
      <c r="S101" s="387">
        <v>1</v>
      </c>
      <c r="T101" s="387">
        <v>1</v>
      </c>
      <c r="U101" s="387">
        <v>1</v>
      </c>
      <c r="V101" s="178">
        <v>0.84</v>
      </c>
      <c r="W101" s="34"/>
      <c r="X101" s="34"/>
      <c r="Y101" s="34"/>
      <c r="Z101" s="34"/>
      <c r="AA101" s="34"/>
      <c r="AB101" s="33"/>
      <c r="AC101" s="33" t="s">
        <v>12</v>
      </c>
      <c r="AD101" s="33" t="s">
        <v>19</v>
      </c>
      <c r="AE101" s="33" t="s">
        <v>83</v>
      </c>
      <c r="AF101" s="388">
        <v>1098</v>
      </c>
      <c r="AG101" s="33" t="s">
        <v>666</v>
      </c>
      <c r="AH101" s="37" t="s">
        <v>667</v>
      </c>
      <c r="AI101" s="161" t="s">
        <v>1117</v>
      </c>
      <c r="AJ101" s="389">
        <v>1</v>
      </c>
      <c r="AK101" s="161">
        <v>16201430140</v>
      </c>
      <c r="AL101" s="390" t="s">
        <v>1110</v>
      </c>
      <c r="AM101" s="391" t="s">
        <v>497</v>
      </c>
      <c r="AN101" s="180"/>
    </row>
    <row r="102" spans="1:55" s="169" customFormat="1" ht="165.75" x14ac:dyDescent="0.25">
      <c r="A102" s="381">
        <v>91</v>
      </c>
      <c r="B102" s="280" t="s">
        <v>10</v>
      </c>
      <c r="C102" s="252" t="s">
        <v>80</v>
      </c>
      <c r="D102" s="139" t="s">
        <v>594</v>
      </c>
      <c r="E102" s="223" t="s">
        <v>839</v>
      </c>
      <c r="F102" s="302" t="s">
        <v>841</v>
      </c>
      <c r="G102" s="258">
        <v>6.6</v>
      </c>
      <c r="H102" s="283" t="s">
        <v>68</v>
      </c>
      <c r="I102" s="34" t="s">
        <v>122</v>
      </c>
      <c r="J102" s="34" t="s">
        <v>372</v>
      </c>
      <c r="K102" s="34" t="s">
        <v>586</v>
      </c>
      <c r="L102" s="34"/>
      <c r="M102" s="382" t="s">
        <v>587</v>
      </c>
      <c r="N102" s="176">
        <v>42736</v>
      </c>
      <c r="O102" s="176">
        <v>44012</v>
      </c>
      <c r="P102" s="38" t="s">
        <v>1036</v>
      </c>
      <c r="Q102" s="38" t="s">
        <v>842</v>
      </c>
      <c r="R102" s="38" t="s">
        <v>843</v>
      </c>
      <c r="S102" s="38" t="s">
        <v>843</v>
      </c>
      <c r="T102" s="38" t="s">
        <v>844</v>
      </c>
      <c r="U102" s="38" t="s">
        <v>844</v>
      </c>
      <c r="V102" s="178">
        <v>1</v>
      </c>
      <c r="W102" s="34"/>
      <c r="X102" s="34"/>
      <c r="Y102" s="34"/>
      <c r="Z102" s="34"/>
      <c r="AA102" s="34"/>
      <c r="AB102" s="34"/>
      <c r="AC102" s="34" t="s">
        <v>12</v>
      </c>
      <c r="AD102" s="34" t="s">
        <v>18</v>
      </c>
      <c r="AE102" s="34" t="s">
        <v>82</v>
      </c>
      <c r="AF102" s="40">
        <v>1096</v>
      </c>
      <c r="AG102" s="34" t="s">
        <v>840</v>
      </c>
      <c r="AH102" s="34" t="s">
        <v>845</v>
      </c>
      <c r="AI102" s="161" t="s">
        <v>1037</v>
      </c>
      <c r="AJ102" s="39">
        <v>0</v>
      </c>
      <c r="AK102" s="168" t="s">
        <v>451</v>
      </c>
      <c r="AL102" s="34" t="s">
        <v>1038</v>
      </c>
      <c r="AM102" s="383" t="s">
        <v>1039</v>
      </c>
      <c r="AN102" s="180"/>
    </row>
    <row r="103" spans="1:55" s="169" customFormat="1" ht="133.5" customHeight="1" x14ac:dyDescent="0.25">
      <c r="A103" s="85">
        <v>93</v>
      </c>
      <c r="B103" s="286" t="s">
        <v>10</v>
      </c>
      <c r="C103" s="248" t="s">
        <v>174</v>
      </c>
      <c r="D103" s="119" t="s">
        <v>846</v>
      </c>
      <c r="E103" s="220" t="s">
        <v>847</v>
      </c>
      <c r="F103" s="286" t="s">
        <v>848</v>
      </c>
      <c r="G103" s="254">
        <v>6.6</v>
      </c>
      <c r="H103" s="289" t="s">
        <v>372</v>
      </c>
      <c r="I103" s="39" t="s">
        <v>372</v>
      </c>
      <c r="J103" s="39" t="s">
        <v>849</v>
      </c>
      <c r="K103" s="39" t="s">
        <v>850</v>
      </c>
      <c r="L103" s="39" t="s">
        <v>851</v>
      </c>
      <c r="M103" s="39" t="s">
        <v>852</v>
      </c>
      <c r="N103" s="379">
        <v>42736</v>
      </c>
      <c r="O103" s="379">
        <v>43099</v>
      </c>
      <c r="P103" s="39" t="s">
        <v>853</v>
      </c>
      <c r="Q103" s="39" t="s">
        <v>854</v>
      </c>
      <c r="R103" s="39" t="s">
        <v>855</v>
      </c>
      <c r="S103" s="39" t="s">
        <v>372</v>
      </c>
      <c r="T103" s="39" t="s">
        <v>372</v>
      </c>
      <c r="U103" s="39" t="s">
        <v>372</v>
      </c>
      <c r="V103" s="39"/>
      <c r="W103" s="39"/>
      <c r="X103" s="39"/>
      <c r="Y103" s="39"/>
      <c r="Z103" s="39"/>
      <c r="AA103" s="39"/>
      <c r="AB103" s="39"/>
      <c r="AC103" s="39"/>
      <c r="AD103" s="39"/>
      <c r="AE103" s="39"/>
      <c r="AF103" s="39"/>
      <c r="AG103" s="39" t="s">
        <v>856</v>
      </c>
      <c r="AH103" s="80" t="s">
        <v>857</v>
      </c>
      <c r="AI103" s="39" t="s">
        <v>676</v>
      </c>
      <c r="AJ103" s="39">
        <v>100</v>
      </c>
      <c r="AK103" s="39"/>
      <c r="AL103" s="80"/>
      <c r="AM103" s="380" t="s">
        <v>858</v>
      </c>
      <c r="AN103" s="180"/>
    </row>
    <row r="104" spans="1:55" s="85" customFormat="1" ht="114.75" customHeight="1" thickBot="1" x14ac:dyDescent="0.25">
      <c r="A104" s="88">
        <v>94</v>
      </c>
      <c r="B104" s="373" t="s">
        <v>10</v>
      </c>
      <c r="C104" s="248" t="s">
        <v>133</v>
      </c>
      <c r="D104" s="119" t="s">
        <v>819</v>
      </c>
      <c r="E104" s="220" t="s">
        <v>538</v>
      </c>
      <c r="F104" s="373" t="s">
        <v>811</v>
      </c>
      <c r="G104" s="259" t="s">
        <v>859</v>
      </c>
      <c r="H104" s="374"/>
      <c r="I104" s="375" t="s">
        <v>372</v>
      </c>
      <c r="J104" s="375" t="s">
        <v>812</v>
      </c>
      <c r="K104" s="375" t="s">
        <v>813</v>
      </c>
      <c r="L104" s="279" t="s">
        <v>814</v>
      </c>
      <c r="M104" s="375" t="s">
        <v>815</v>
      </c>
      <c r="N104" s="376">
        <v>42736</v>
      </c>
      <c r="O104" s="376">
        <v>43099</v>
      </c>
      <c r="P104" s="279" t="s">
        <v>816</v>
      </c>
      <c r="Q104" s="279" t="s">
        <v>817</v>
      </c>
      <c r="R104" s="279" t="s">
        <v>811</v>
      </c>
      <c r="S104" s="279"/>
      <c r="T104" s="279"/>
      <c r="U104" s="375"/>
      <c r="V104" s="375"/>
      <c r="W104" s="279"/>
      <c r="X104" s="279"/>
      <c r="Y104" s="279"/>
      <c r="Z104" s="279"/>
      <c r="AA104" s="279"/>
      <c r="AB104" s="279"/>
      <c r="AC104" s="279"/>
      <c r="AD104" s="279"/>
      <c r="AE104" s="279"/>
      <c r="AF104" s="279"/>
      <c r="AG104" s="279" t="s">
        <v>824</v>
      </c>
      <c r="AH104" s="377" t="s">
        <v>837</v>
      </c>
      <c r="AI104" s="285" t="s">
        <v>676</v>
      </c>
      <c r="AJ104" s="375"/>
      <c r="AK104" s="375"/>
      <c r="AL104" s="377"/>
      <c r="AM104" s="378" t="s">
        <v>860</v>
      </c>
      <c r="AN104" s="180"/>
      <c r="AO104" s="181"/>
      <c r="AP104" s="181"/>
      <c r="AQ104" s="181"/>
      <c r="AR104" s="181"/>
      <c r="AS104" s="181"/>
      <c r="AT104" s="181"/>
      <c r="AU104" s="181"/>
      <c r="AV104" s="181"/>
      <c r="AW104" s="181"/>
      <c r="AX104" s="181"/>
      <c r="AY104" s="181"/>
      <c r="AZ104" s="181"/>
      <c r="BA104" s="181"/>
      <c r="BB104" s="181"/>
      <c r="BC104" s="181"/>
    </row>
    <row r="106" spans="1:55" x14ac:dyDescent="0.25">
      <c r="B106" s="105"/>
      <c r="F106" s="43" t="s">
        <v>1122</v>
      </c>
    </row>
    <row r="108" spans="1:55" x14ac:dyDescent="0.25">
      <c r="B108" s="43" t="s">
        <v>1123</v>
      </c>
    </row>
    <row r="109" spans="1:55" x14ac:dyDescent="0.25">
      <c r="B109" s="43" t="s">
        <v>1124</v>
      </c>
    </row>
    <row r="110" spans="1:55" x14ac:dyDescent="0.25">
      <c r="O110" s="43"/>
    </row>
    <row r="111" spans="1:55" x14ac:dyDescent="0.25">
      <c r="B111" s="43" t="s">
        <v>1163</v>
      </c>
      <c r="H111" s="43">
        <v>1394148195369</v>
      </c>
    </row>
    <row r="112" spans="1:55" x14ac:dyDescent="0.25">
      <c r="B112" s="43" t="s">
        <v>1162</v>
      </c>
      <c r="H112" s="43">
        <v>1381451936157</v>
      </c>
      <c r="I112" s="515">
        <f>(H112/H111)*100</f>
        <v>99.08931781756246</v>
      </c>
    </row>
    <row r="113" spans="2:15" x14ac:dyDescent="0.25">
      <c r="B113" s="43" t="s">
        <v>1160</v>
      </c>
      <c r="H113" s="43">
        <v>2747339209265.27</v>
      </c>
      <c r="O113" s="43"/>
    </row>
    <row r="114" spans="2:15" x14ac:dyDescent="0.25">
      <c r="B114" s="43" t="s">
        <v>1161</v>
      </c>
      <c r="H114" s="43">
        <v>1223482097837.2773</v>
      </c>
      <c r="I114" s="515">
        <f>(H114/H113)*100</f>
        <v>44.533346800101803</v>
      </c>
      <c r="O114" s="43"/>
    </row>
    <row r="115" spans="2:15" x14ac:dyDescent="0.25">
      <c r="B115" s="43" t="s">
        <v>1182</v>
      </c>
      <c r="H115" s="43">
        <v>447912584351</v>
      </c>
      <c r="O115" s="43"/>
    </row>
    <row r="116" spans="2:15" x14ac:dyDescent="0.25">
      <c r="B116" s="43" t="s">
        <v>1183</v>
      </c>
      <c r="H116" s="43">
        <v>564728788805</v>
      </c>
      <c r="O116" s="43"/>
    </row>
    <row r="117" spans="2:15" x14ac:dyDescent="0.25">
      <c r="O117" s="43"/>
    </row>
    <row r="118" spans="2:15" hidden="1" x14ac:dyDescent="0.25">
      <c r="F118" s="43" t="s">
        <v>1133</v>
      </c>
      <c r="H118" s="43" t="s">
        <v>1134</v>
      </c>
      <c r="I118" s="43" t="s">
        <v>1184</v>
      </c>
      <c r="O118" s="43"/>
    </row>
    <row r="119" spans="2:15" hidden="1" x14ac:dyDescent="0.25">
      <c r="B119" t="s">
        <v>1135</v>
      </c>
      <c r="F119" s="60">
        <v>6063521859033</v>
      </c>
      <c r="H119" s="43">
        <v>1.04886217</v>
      </c>
      <c r="I119" s="43">
        <f t="shared" ref="I119:I134" si="10">F119*H119</f>
        <v>6359798694907.7871</v>
      </c>
    </row>
    <row r="120" spans="2:15" hidden="1" x14ac:dyDescent="0.25">
      <c r="B120" t="s">
        <v>1136</v>
      </c>
      <c r="F120" s="60">
        <v>5093675258851</v>
      </c>
      <c r="H120" s="43">
        <v>1.04886217</v>
      </c>
      <c r="I120" s="43">
        <f t="shared" si="10"/>
        <v>5342563285273.7715</v>
      </c>
    </row>
    <row r="121" spans="2:15" hidden="1" x14ac:dyDescent="0.25">
      <c r="B121" t="s">
        <v>1137</v>
      </c>
      <c r="F121" s="60">
        <v>12001621976640</v>
      </c>
      <c r="H121" s="43">
        <v>1</v>
      </c>
      <c r="I121" s="43">
        <f t="shared" si="10"/>
        <v>12001621976640</v>
      </c>
    </row>
    <row r="122" spans="2:15" hidden="1" x14ac:dyDescent="0.25">
      <c r="B122" t="s">
        <v>1138</v>
      </c>
      <c r="F122" s="60">
        <v>11290808604553</v>
      </c>
      <c r="H122" s="43">
        <v>1</v>
      </c>
      <c r="I122" s="43">
        <f t="shared" si="10"/>
        <v>11290808604553</v>
      </c>
    </row>
    <row r="123" spans="2:15" hidden="1" x14ac:dyDescent="0.25">
      <c r="B123" s="43" t="s">
        <v>1175</v>
      </c>
      <c r="F123" s="60">
        <v>419897574504</v>
      </c>
      <c r="H123" s="43">
        <v>1.04886217</v>
      </c>
      <c r="I123" s="43">
        <f t="shared" si="10"/>
        <v>440414681172.00214</v>
      </c>
    </row>
    <row r="124" spans="2:15" hidden="1" x14ac:dyDescent="0.25">
      <c r="B124" s="43" t="s">
        <v>1177</v>
      </c>
      <c r="F124" s="60">
        <v>411611149743</v>
      </c>
      <c r="H124" s="43">
        <v>1.04886217</v>
      </c>
      <c r="I124" s="43">
        <f t="shared" si="10"/>
        <v>431723363715.63794</v>
      </c>
    </row>
    <row r="125" spans="2:15" hidden="1" x14ac:dyDescent="0.25">
      <c r="B125" s="43" t="s">
        <v>1176</v>
      </c>
      <c r="F125" s="60">
        <v>1394148195369</v>
      </c>
      <c r="H125" s="43">
        <v>1</v>
      </c>
      <c r="I125" s="43">
        <f t="shared" si="10"/>
        <v>1394148195369</v>
      </c>
    </row>
    <row r="126" spans="2:15" hidden="1" x14ac:dyDescent="0.25">
      <c r="B126" s="43" t="s">
        <v>1178</v>
      </c>
      <c r="F126" s="60">
        <v>1381451936157</v>
      </c>
      <c r="H126" s="43">
        <v>1</v>
      </c>
      <c r="I126" s="43">
        <f t="shared" si="10"/>
        <v>1381451936157</v>
      </c>
    </row>
    <row r="127" spans="2:15" hidden="1" x14ac:dyDescent="0.25">
      <c r="B127" t="s">
        <v>1139</v>
      </c>
      <c r="F127" s="60">
        <v>1094372800</v>
      </c>
      <c r="H127" s="43">
        <v>1.04886217</v>
      </c>
      <c r="I127" s="43">
        <f t="shared" si="10"/>
        <v>1147846229.7969761</v>
      </c>
    </row>
    <row r="128" spans="2:15" hidden="1" x14ac:dyDescent="0.25">
      <c r="B128" t="s">
        <v>1140</v>
      </c>
      <c r="F128" s="60">
        <v>1094318027</v>
      </c>
      <c r="H128" s="43">
        <v>1.04886217</v>
      </c>
      <c r="I128" s="43">
        <f t="shared" si="10"/>
        <v>1147788780.4693387</v>
      </c>
    </row>
    <row r="129" spans="2:15" hidden="1" x14ac:dyDescent="0.25">
      <c r="B129" t="s">
        <v>1141</v>
      </c>
      <c r="F129" s="60">
        <v>2094753000</v>
      </c>
      <c r="H129" s="43">
        <v>1</v>
      </c>
      <c r="I129" s="43">
        <f t="shared" si="10"/>
        <v>2094753000</v>
      </c>
    </row>
    <row r="130" spans="2:15" hidden="1" x14ac:dyDescent="0.25">
      <c r="B130" t="s">
        <v>1142</v>
      </c>
      <c r="F130" s="60">
        <v>1851555136</v>
      </c>
      <c r="H130" s="43">
        <v>1</v>
      </c>
      <c r="I130" s="43">
        <f t="shared" si="10"/>
        <v>1851555136</v>
      </c>
    </row>
    <row r="131" spans="2:15" hidden="1" x14ac:dyDescent="0.25">
      <c r="B131" s="43" t="s">
        <v>1171</v>
      </c>
      <c r="F131" s="60">
        <v>37059477787</v>
      </c>
      <c r="H131" s="43">
        <v>1.04886217</v>
      </c>
      <c r="I131" s="43">
        <f t="shared" si="10"/>
        <v>38870284290.739616</v>
      </c>
    </row>
    <row r="132" spans="2:15" hidden="1" x14ac:dyDescent="0.25">
      <c r="B132" s="43" t="s">
        <v>1174</v>
      </c>
      <c r="F132" s="60">
        <v>35993216947</v>
      </c>
      <c r="H132" s="43">
        <v>1.04886217</v>
      </c>
      <c r="I132" s="43">
        <f t="shared" si="10"/>
        <v>37751923632.311195</v>
      </c>
    </row>
    <row r="133" spans="2:15" hidden="1" x14ac:dyDescent="0.25">
      <c r="B133" s="43" t="s">
        <v>1172</v>
      </c>
      <c r="F133" s="60">
        <v>120553175538</v>
      </c>
      <c r="H133" s="43">
        <v>1</v>
      </c>
      <c r="I133" s="43">
        <f t="shared" si="10"/>
        <v>120553175538</v>
      </c>
    </row>
    <row r="134" spans="2:15" hidden="1" x14ac:dyDescent="0.25">
      <c r="B134" s="43" t="s">
        <v>1173</v>
      </c>
      <c r="F134" s="60">
        <v>119760052650</v>
      </c>
      <c r="H134" s="43">
        <v>1</v>
      </c>
      <c r="I134" s="43">
        <f t="shared" si="10"/>
        <v>119760052650</v>
      </c>
    </row>
    <row r="135" spans="2:15" hidden="1" x14ac:dyDescent="0.25">
      <c r="F135" s="60"/>
    </row>
    <row r="136" spans="2:15" hidden="1" x14ac:dyDescent="0.25">
      <c r="B136" s="43" t="s">
        <v>1179</v>
      </c>
      <c r="F136" s="203">
        <f>F127+F129</f>
        <v>3189125800</v>
      </c>
    </row>
    <row r="137" spans="2:15" hidden="1" x14ac:dyDescent="0.25">
      <c r="B137" s="43" t="s">
        <v>1180</v>
      </c>
      <c r="F137" s="203">
        <f>F131+F133</f>
        <v>157612653325</v>
      </c>
    </row>
    <row r="138" spans="2:15" hidden="1" x14ac:dyDescent="0.25">
      <c r="O138" s="43"/>
    </row>
    <row r="139" spans="2:15" hidden="1" x14ac:dyDescent="0.25">
      <c r="B139" s="43" t="s">
        <v>1144</v>
      </c>
      <c r="H139" s="43">
        <v>1094372800</v>
      </c>
      <c r="O139" s="43"/>
    </row>
    <row r="140" spans="2:15" hidden="1" x14ac:dyDescent="0.25">
      <c r="B140" s="43" t="s">
        <v>1145</v>
      </c>
      <c r="H140" s="43">
        <v>1094318027</v>
      </c>
      <c r="O140" s="43"/>
    </row>
    <row r="141" spans="2:15" hidden="1" x14ac:dyDescent="0.25">
      <c r="O141" s="43"/>
    </row>
    <row r="142" spans="2:15" hidden="1" x14ac:dyDescent="0.25">
      <c r="B142" s="43" t="s">
        <v>1146</v>
      </c>
      <c r="H142" s="43">
        <v>2094753000</v>
      </c>
      <c r="O142" s="43"/>
    </row>
    <row r="143" spans="2:15" hidden="1" x14ac:dyDescent="0.25">
      <c r="B143" s="43" t="s">
        <v>1147</v>
      </c>
      <c r="H143" s="43">
        <v>1851555136</v>
      </c>
      <c r="O143" s="43"/>
    </row>
    <row r="144" spans="2:15" hidden="1" x14ac:dyDescent="0.25">
      <c r="B144" s="43" t="s">
        <v>1157</v>
      </c>
      <c r="H144" s="170">
        <v>0.88390141272025802</v>
      </c>
      <c r="O144" s="43"/>
    </row>
    <row r="145" spans="2:17" hidden="1" x14ac:dyDescent="0.25">
      <c r="O145" s="43"/>
    </row>
    <row r="146" spans="2:17" hidden="1" x14ac:dyDescent="0.25">
      <c r="O146" s="43"/>
    </row>
    <row r="147" spans="2:17" hidden="1" x14ac:dyDescent="0.25">
      <c r="O147" s="43"/>
    </row>
    <row r="148" spans="2:17" hidden="1" x14ac:dyDescent="0.25"/>
    <row r="149" spans="2:17" hidden="1" x14ac:dyDescent="0.25">
      <c r="O149" s="43"/>
      <c r="P149" s="203"/>
      <c r="Q149" s="203">
        <f>I127+I129</f>
        <v>3242599229.7969761</v>
      </c>
    </row>
    <row r="150" spans="2:17" hidden="1" x14ac:dyDescent="0.25">
      <c r="B150" s="43" t="s">
        <v>1166</v>
      </c>
      <c r="L150"/>
      <c r="O150" s="43"/>
      <c r="P150" s="203"/>
      <c r="Q150" s="203">
        <f>I131+I133</f>
        <v>159423459828.73962</v>
      </c>
    </row>
    <row r="151" spans="2:17" hidden="1" x14ac:dyDescent="0.25">
      <c r="B151" s="43" t="s">
        <v>1164</v>
      </c>
      <c r="L151"/>
      <c r="O151" s="205"/>
    </row>
    <row r="152" spans="2:17" hidden="1" x14ac:dyDescent="0.25">
      <c r="L152"/>
      <c r="O152" s="203"/>
    </row>
    <row r="153" spans="2:17" hidden="1" x14ac:dyDescent="0.25">
      <c r="B153" s="43" t="s">
        <v>1158</v>
      </c>
      <c r="I153" s="43">
        <v>120553175538</v>
      </c>
      <c r="K153" s="43" t="s">
        <v>1169</v>
      </c>
      <c r="L153" s="43">
        <f>I153-H142</f>
        <v>118458422538</v>
      </c>
    </row>
    <row r="154" spans="2:17" hidden="1" x14ac:dyDescent="0.25">
      <c r="B154" s="43" t="s">
        <v>1159</v>
      </c>
      <c r="I154" s="43">
        <v>119760052650</v>
      </c>
      <c r="J154" s="43">
        <f>(I154/I153)*100</f>
        <v>99.342097058447038</v>
      </c>
      <c r="K154" s="43" t="s">
        <v>1170</v>
      </c>
      <c r="L154" s="43">
        <f>I154-H143</f>
        <v>117908497514</v>
      </c>
      <c r="M154" s="43">
        <f>(L154/L153)*100</f>
        <v>99.535765366262936</v>
      </c>
    </row>
    <row r="155" spans="2:17" hidden="1" x14ac:dyDescent="0.25">
      <c r="L155"/>
    </row>
    <row r="156" spans="2:17" hidden="1" x14ac:dyDescent="0.25">
      <c r="B156" s="43" t="s">
        <v>1148</v>
      </c>
      <c r="H156" s="43">
        <v>6064403200154</v>
      </c>
    </row>
    <row r="157" spans="2:17" hidden="1" x14ac:dyDescent="0.25">
      <c r="B157" s="43" t="s">
        <v>1149</v>
      </c>
      <c r="H157" s="43">
        <v>5063448785760</v>
      </c>
    </row>
    <row r="158" spans="2:17" hidden="1" x14ac:dyDescent="0.25"/>
    <row r="159" spans="2:17" hidden="1" x14ac:dyDescent="0.25">
      <c r="B159" s="43" t="s">
        <v>1150</v>
      </c>
      <c r="H159" s="43">
        <v>12001621976640</v>
      </c>
      <c r="L159" t="s">
        <v>1165</v>
      </c>
      <c r="O159" s="171"/>
    </row>
    <row r="160" spans="2:17" hidden="1" x14ac:dyDescent="0.25">
      <c r="B160" s="43" t="s">
        <v>1151</v>
      </c>
      <c r="H160" s="43">
        <v>11290373522233</v>
      </c>
      <c r="L160" s="43" t="s">
        <v>1156</v>
      </c>
      <c r="M160" s="43">
        <v>22456462840</v>
      </c>
      <c r="O160" s="171"/>
    </row>
    <row r="161" spans="2:13" ht="14.25" hidden="1" customHeight="1" x14ac:dyDescent="0.25">
      <c r="L161" s="43" t="s">
        <v>1152</v>
      </c>
      <c r="M161" s="43">
        <v>56158750476</v>
      </c>
    </row>
    <row r="162" spans="2:13" ht="14.25" hidden="1" customHeight="1" x14ac:dyDescent="0.25">
      <c r="L162" s="43" t="s">
        <v>1153</v>
      </c>
      <c r="M162" s="43">
        <v>13733860954</v>
      </c>
    </row>
    <row r="163" spans="2:13" hidden="1" x14ac:dyDescent="0.25">
      <c r="B163" s="43" t="s">
        <v>1126</v>
      </c>
      <c r="H163" s="170">
        <v>8.5000000000000006E-2</v>
      </c>
      <c r="L163" s="43" t="s">
        <v>1154</v>
      </c>
      <c r="M163" s="43">
        <v>450166852</v>
      </c>
    </row>
    <row r="164" spans="2:13" hidden="1" x14ac:dyDescent="0.25">
      <c r="B164" s="43" t="s">
        <v>1127</v>
      </c>
      <c r="H164" s="170">
        <v>0.09</v>
      </c>
      <c r="L164" s="43" t="s">
        <v>1155</v>
      </c>
      <c r="M164" s="43">
        <v>25849350000</v>
      </c>
    </row>
    <row r="165" spans="2:13" hidden="1" x14ac:dyDescent="0.25"/>
    <row r="166" spans="2:13" hidden="1" x14ac:dyDescent="0.25">
      <c r="B166" s="43" t="s">
        <v>1128</v>
      </c>
      <c r="H166" s="170">
        <v>1.09E-2</v>
      </c>
      <c r="K166" s="172"/>
    </row>
    <row r="167" spans="2:13" hidden="1" x14ac:dyDescent="0.25">
      <c r="B167" s="43" t="s">
        <v>1143</v>
      </c>
      <c r="C167" s="43" t="s">
        <v>1143</v>
      </c>
      <c r="D167" s="43" t="s">
        <v>1143</v>
      </c>
      <c r="E167" s="43" t="s">
        <v>1143</v>
      </c>
      <c r="H167" s="170">
        <v>1.06E-2</v>
      </c>
    </row>
    <row r="168" spans="2:13" hidden="1" x14ac:dyDescent="0.25">
      <c r="B168" s="43" t="s">
        <v>1167</v>
      </c>
      <c r="H168" s="170">
        <v>8.6400000000000005E-2</v>
      </c>
      <c r="I168" s="43">
        <f>(I153/H111)*100</f>
        <v>8.6470847172808813</v>
      </c>
    </row>
    <row r="169" spans="2:13" hidden="1" x14ac:dyDescent="0.25">
      <c r="B169" s="43" t="s">
        <v>1168</v>
      </c>
      <c r="H169" s="170">
        <v>8.6599999999999996E-2</v>
      </c>
      <c r="I169" s="43">
        <f>(I154/H112)*100</f>
        <v>8.6691436390581345</v>
      </c>
    </row>
    <row r="170" spans="2:13" hidden="1" x14ac:dyDescent="0.25"/>
    <row r="171" spans="2:13" hidden="1" x14ac:dyDescent="0.25">
      <c r="B171" s="43" t="s">
        <v>1131</v>
      </c>
      <c r="H171" s="170">
        <v>1.5E-3</v>
      </c>
      <c r="I171" s="43">
        <f>(H142/H111)*100</f>
        <v>0.15025325191096814</v>
      </c>
    </row>
    <row r="172" spans="2:13" hidden="1" x14ac:dyDescent="0.25">
      <c r="B172" s="43" t="s">
        <v>1132</v>
      </c>
      <c r="H172" s="170">
        <v>1.2999999999999999E-3</v>
      </c>
      <c r="I172" s="43">
        <f>(H143/H112)*100</f>
        <v>0.13402964573279033</v>
      </c>
    </row>
    <row r="173" spans="2:13" hidden="1" x14ac:dyDescent="0.25"/>
    <row r="174" spans="2:13" hidden="1" x14ac:dyDescent="0.25">
      <c r="B174" s="43" t="s">
        <v>1130</v>
      </c>
      <c r="H174" s="170"/>
      <c r="I174" s="43">
        <f>(H142/H156)*100</f>
        <v>3.4541783104837187E-2</v>
      </c>
    </row>
    <row r="175" spans="2:13" hidden="1" x14ac:dyDescent="0.25">
      <c r="B175" s="43" t="s">
        <v>1129</v>
      </c>
      <c r="H175" s="170"/>
      <c r="I175" s="43">
        <f>(H143/H160)*100</f>
        <v>1.6399414353775968E-2</v>
      </c>
    </row>
  </sheetData>
  <sheetProtection algorithmName="SHA-512" hashValue="DINKUuBqVoZ7Z1CH/g8H92sOMkfhe8jOcdDsSzsUOVarNkIOT/xIvPfVZ3/SM8ZzkV3u/BZoOG19mnQg/5FurA==" saltValue="VvMLZxW77sx17AJLdkpgKw==" spinCount="100000" sheet="1" formatCells="0" formatColumns="0" formatRows="0" insertColumns="0" insertRows="0" insertHyperlinks="0" deleteColumns="0" deleteRows="0" sort="0" autoFilter="0" pivotTables="0"/>
  <autoFilter ref="A10:IU104">
    <filterColumn colId="31">
      <filters blank="1">
        <filter val="_120_Atención_Integral_en_Salud_AIS"/>
        <filter val="1003"/>
        <filter val="1004"/>
        <filter val="1013"/>
        <filter val="1014"/>
        <filter val="1024"/>
        <filter val="1032"/>
        <filter val="1036"/>
        <filter val="1049"/>
        <filter val="1050"/>
        <filter val="1052"/>
        <filter val="1053"/>
        <filter val="1056"/>
        <filter val="1067"/>
        <filter val="1070"/>
        <filter val="1073"/>
        <filter val="1077"/>
        <filter val="1086"/>
        <filter val="1091"/>
        <filter val="1093"/>
        <filter val="1096"/>
        <filter val="1098"/>
        <filter val="1101"/>
        <filter val="1103"/>
        <filter val="1106"/>
        <filter val="1113"/>
        <filter val="1116"/>
        <filter val="1124"/>
        <filter val="1131"/>
        <filter val="1186"/>
        <filter val="7512"/>
        <filter val="7513"/>
        <filter val="971"/>
        <filter val="981"/>
        <filter val="982"/>
        <filter val="993"/>
      </filters>
    </filterColumn>
  </autoFilter>
  <mergeCells count="13">
    <mergeCell ref="H9:M9"/>
    <mergeCell ref="N9:O9"/>
    <mergeCell ref="P9:AB9"/>
    <mergeCell ref="AC9:AE9"/>
    <mergeCell ref="AF9:AL9"/>
    <mergeCell ref="B7:AB8"/>
    <mergeCell ref="AC7:AE8"/>
    <mergeCell ref="AF7:AL8"/>
    <mergeCell ref="H1:AM6"/>
    <mergeCell ref="D2:G2"/>
    <mergeCell ref="D3:G3"/>
    <mergeCell ref="D4:G4"/>
    <mergeCell ref="B5:C5"/>
  </mergeCells>
  <dataValidations xWindow="380" yWindow="546" count="45">
    <dataValidation type="list" allowBlank="1" showInputMessage="1" showErrorMessage="1" sqref="I96:I97 AD96:AE97 I99:I102 AD52:AE75 H83:H93 AD83:AE93 AD13:AE19 AC47:AD51 AD36:AE41 AD43:AE43 AE20:AF20 AD21:AE29 AD11:AE11 I47:I93 W64:X65 C96:C104 AD99:AE99 AD101:AE102 C11:C93 I11:I43">
      <formula1>INDIRECT(B11)</formula1>
    </dataValidation>
    <dataValidation type="list" allowBlank="1" showInputMessage="1" showErrorMessage="1" sqref="G54 H96:H97 I44:I46 H80:H82 H99:H102 H30:H75">
      <formula1>Sector</formula1>
    </dataValidation>
    <dataValidation type="whole" allowBlank="1" showInputMessage="1" showErrorMessage="1" sqref="AJ62:AJ70 AI44:AI51 G82:G93 AJ30:AJ34 G36:G53 AJ36:AJ40 AJ43 AI42 AJ83:AJ85 AJ88:AJ93 AJ80:AJ81 G63:G74 AJ52:AJ60 AJ72:AJ75 G55:G61 AJ99 AJ102">
      <formula1>0</formula1>
      <formula2>100</formula2>
    </dataValidation>
    <dataValidation type="list" allowBlank="1" showInputMessage="1" showErrorMessage="1" sqref="BA104 AC96:AC97 AC52:AC75 AC83:AC85 AM86:AM87 AC88:AC93 AC80:AC81 AC43 AB47:AB51 AC99 AC101:AC102 AC35:AC41 BA30:BA95">
      <formula1>_Pilar_Eje</formula1>
    </dataValidation>
    <dataValidation type="date" operator="greaterThan" allowBlank="1" showInputMessage="1" showErrorMessage="1" sqref="N78:O79 O37:O41">
      <formula1>42736</formula1>
    </dataValidation>
    <dataValidation type="list" allowBlank="1" showInputMessage="1" showErrorMessage="1" sqref="B96:B104 B11:B93">
      <formula1>Dimensiones</formula1>
    </dataValidation>
    <dataValidation type="decimal" allowBlank="1" showInputMessage="1" showErrorMessage="1" sqref="AJ76:AJ79">
      <formula1>0</formula1>
      <formula2>100</formula2>
    </dataValidation>
    <dataValidation operator="greaterThan" allowBlank="1" showInputMessage="1" showErrorMessage="1" sqref="O76:O77"/>
    <dataValidation type="date" operator="greaterThan" allowBlank="1" showInputMessage="1" showErrorMessage="1" sqref="N37:N41">
      <formula1>42370</formula1>
    </dataValidation>
    <dataValidation allowBlank="1" showInputMessage="1" showErrorMessage="1" prompt="Por favor diligencie los recursos del proyecto. Si no hay un proyecto asociado, por favor incluya los recursos por funcionamiento (gestión)._x000a_" sqref="AI15 AI26:AI29 AH12 AI10:AI11 AI13"/>
    <dataValidation allowBlank="1" showInputMessage="1" showErrorMessage="1" prompt="Por favor elija el Pilar o Eje del PDD." sqref="AC10"/>
    <dataValidation allowBlank="1" showInputMessage="1" showErrorMessage="1" prompt="Por favor seleccionar el Programa de acuerdo al Pilar o Eje." sqref="AD10"/>
    <dataValidation allowBlank="1" showInputMessage="1" showErrorMessage="1" prompt="Por favor seleccionar el Proyecto de acuerdo al Progama" sqref="AE10"/>
    <dataValidation allowBlank="1" showInputMessage="1" showErrorMessage="1" prompt="Diligencia por favor el código o número del proyecto._x000a__x000a_" sqref="AF10"/>
    <dataValidation allowBlank="1" showInputMessage="1" showErrorMessage="1" prompt="Por favor diligencie el nombre del proyecto, si son actividades de gestión, dejar esta casilla libre y diligenciar en la sección de observaciones._x000a__x000a__x000a__x000a_" sqref="AG10"/>
    <dataValidation allowBlank="1" showInputMessage="1" showErrorMessage="1" prompt="Teniendo en cuenta la fórmula de cálculo de cada indicador, registre el resultado de cada uno para la vigencia" sqref="AA10 Y10 AA12:AA13 Y12:Y13"/>
    <dataValidation allowBlank="1" showInputMessage="1" showErrorMessage="1" prompt=" Este avance se calcula en la Dirección de Equidad y Políticas Poblacionales a partir del resultado de cada indicador frente a su meta anual." sqref="V10"/>
    <dataValidation allowBlank="1" showInputMessage="1" showErrorMessage="1" prompt="Este avance se calcula en la Dirección de Equidad y Políticas Poblacionales a partir del resultado de cada indicador frente a su meta anual." sqref="X10 Z10 AB10 Z12:Z13 X12:X13 AB12:AB13"/>
    <dataValidation allowBlank="1" showInputMessage="1" showErrorMessage="1" prompt="Teniendo en cuenta la fórmula de cálculo de cada indicador, registre el resultado de cada uno para la vigencia." sqref="W10 W12:W13"/>
    <dataValidation type="date" operator="greaterThan" allowBlank="1" showInputMessage="1" showErrorMessage="1" prompt="Escriba la fecha en formato DD-MM-AA_x000a_" sqref="D5">
      <formula1>32874</formula1>
    </dataValidation>
    <dataValidation allowBlank="1" showInputMessage="1" showErrorMessage="1" prompt="Por favor elegir la categoría que estructura la pp o el plan de acciones afirmativas_x000a_" sqref="B10"/>
    <dataValidation allowBlank="1" showInputMessage="1" showErrorMessage="1" prompt="Por favor elegir de acuerdo a la categoría anterior, el objetivo o componente que desarrolla la categoría._x000a_" sqref="D10"/>
    <dataValidation allowBlank="1" showInputMessage="1" showErrorMessage="1" prompt="Escriba el nombre de la Entidad qué hizo el reporte_x000a_" sqref="D3"/>
    <dataValidation allowBlank="1" showInputMessage="1" showErrorMessage="1" prompt="Escriba el nombre del profesional que diligencia la matriz _x000a_" sqref="D4"/>
    <dataValidation allowBlank="1" showInputMessage="1" showErrorMessage="1" prompt="Describa las acciones que desarrollan los componentes de la PP o Plan de Acciones Afirmativas" sqref="E10:F10 F11:G13"/>
    <dataValidation allowBlank="1" showInputMessage="1" showErrorMessage="1" prompt="Por favor elija el Sector de la Administración Distrital que está a cargo del reporte de la información sobre el desarrollo de la acción. " sqref="H10"/>
    <dataValidation allowBlank="1" showInputMessage="1" showErrorMessage="1" prompt="De acuerdo al Sector elija la entidad responsable de repotar la información." sqref="I10"/>
    <dataValidation allowBlank="1" showInputMessage="1" showErrorMessage="1" prompt="Si el reporte de la información no corresponde al Distrito por favor diligencie el nombre completo de quién debe repotar." sqref="J10"/>
    <dataValidation allowBlank="1" showInputMessage="1" showErrorMessage="1" prompt="Elija de acuerdo a la categoría anterior_x000a_" sqref="C10"/>
    <dataValidation allowBlank="1" showInputMessage="1" showErrorMessage="1" prompt="Escriba el nombre completo de la persona responsable de reportar la ejecución de la acción." sqref="K10"/>
    <dataValidation allowBlank="1" showInputMessage="1" showErrorMessage="1" prompt="Por favor escriba el número telefónico de la persona responsable de reportar la información sobre la ejecución de la acción." sqref="L10"/>
    <dataValidation allowBlank="1" showInputMessage="1" showErrorMessage="1" prompt="Por favor escriba el correo electrónico de la persona responsable de reportar la información sobre la ejecución de la acción." sqref="M10"/>
    <dataValidation allowBlank="1" showInputMessage="1" showErrorMessage="1" prompt="Escriba la Meta que se tienen programada." sqref="R10:U10"/>
    <dataValidation type="list" allowBlank="1" showInputMessage="1" showErrorMessage="1" sqref="G5">
      <formula1>Periodo</formula1>
    </dataValidation>
    <dataValidation allowBlank="1" showInputMessage="1" showErrorMessage="1" prompt="Defina la ponderación de cada acción por su nivel de importancia en el cumplimiento del objetivo o componente específico de la pp o plan de acciones afirmativas." sqref="G10"/>
    <dataValidation allowBlank="1" showInputMessage="1" showErrorMessage="1" prompt="Teniendo en cuenta la fórmula de cálculo de cada indicador, registre el resultado de cada uno para la vigencia_x000a_" sqref="V12:V13"/>
    <dataValidation allowBlank="1" showInputMessage="1" showErrorMessage="1" prompt="Por diligencie las actividades que son de gestión." sqref="AM16:AM19 AM21:AM25 AL12 AM10:AM11 AM13:AM14"/>
    <dataValidation allowBlank="1" showInputMessage="1" showErrorMessage="1" prompt="Escriba el nombre del indicador. Debe ser claro,apropiado,medible, adecuado y sensible. Recuerde NO formular varios indicadores para la misma acción." sqref="P10:P13"/>
    <dataValidation allowBlank="1" showInputMessage="1" showErrorMessage="1" prompt="Por favor incluya las variables consideradas para el cálculo del indicador tomando como referencia las variables señaladas en la definición de la fórmula. (forma matematica)." sqref="Q10:Q13"/>
    <dataValidation type="list" allowBlank="1" showInputMessage="1" showErrorMessage="1" sqref="AE80:AE81 AC44:AD46 AC42:AD42 AC100:AD100 AC12:AD12">
      <formula1>INDIRECT(#REF!)</formula1>
    </dataValidation>
    <dataValidation allowBlank="1" showInputMessage="1" showErrorMessage="1" prompt="Por favor indique el porcentaje de recursos del proyecto que corresponden a esta polìtica o programa._x000a_" sqref="AJ21:AJ29 AK20 AI12 AJ10:AJ11 AJ13:AJ19"/>
    <dataValidation allowBlank="1" showInputMessage="1" showErrorMessage="1" prompt="Por favor incluya los avances frente  la meta del proyecto de inversión." sqref="AL10:AL11 AL13 AK12"/>
    <dataValidation allowBlank="1" showInputMessage="1" showErrorMessage="1" prompt="Por favor incluya el avance en presupuesto o en recursos por funcionamiento (gestión)." sqref="AK10:AK11 AK13 AJ12"/>
    <dataValidation allowBlank="1" showInputMessage="1" showErrorMessage="1" prompt="Por favor diligencie la Meta del proyecto. Si es por gestión no diligenciar._x000a__x000a_" sqref="AH10:AH11 AH13 AG12"/>
    <dataValidation allowBlank="1" showInputMessage="1" showErrorMessage="1" prompt="Mencionar los aspectos más relevantes frente a las acciones de cumplimiento de la meta. Ejem: si la meta es atender integralmente, qué se ha hecho para este fin (esta información debe estar relacionada con el avance cuantitativo de actividades y tareas)." sqref="AL68"/>
  </dataValidations>
  <hyperlinks>
    <hyperlink ref="M85" r:id="rId1"/>
    <hyperlink ref="M86" r:id="rId2" display="sara.calderon@icbf.gov.co"/>
    <hyperlink ref="M87" r:id="rId3" display="sara.calderon@icbf.gov.co"/>
    <hyperlink ref="M88" r:id="rId4"/>
    <hyperlink ref="M89" r:id="rId5"/>
    <hyperlink ref="M90" r:id="rId6"/>
    <hyperlink ref="M91" r:id="rId7"/>
    <hyperlink ref="M92" r:id="rId8"/>
    <hyperlink ref="M93" r:id="rId9"/>
    <hyperlink ref="M47" r:id="rId10"/>
    <hyperlink ref="M48" r:id="rId11"/>
    <hyperlink ref="M49" r:id="rId12"/>
    <hyperlink ref="M50" r:id="rId13"/>
    <hyperlink ref="M51" r:id="rId14"/>
    <hyperlink ref="M103" r:id="rId15"/>
    <hyperlink ref="M44" r:id="rId16"/>
    <hyperlink ref="M46" r:id="rId17"/>
    <hyperlink ref="M76" r:id="rId18"/>
    <hyperlink ref="M77" r:id="rId19"/>
    <hyperlink ref="M78" r:id="rId20" display="Alejandro.pelaez@scj.gov.co"/>
    <hyperlink ref="M79" r:id="rId21" display="Alejandro.pelaez@scj.gov.co"/>
    <hyperlink ref="M37" r:id="rId22"/>
    <hyperlink ref="M38:M40" r:id="rId23" display="hernanp@idipron.gov.co"/>
    <hyperlink ref="M41" r:id="rId24"/>
    <hyperlink ref="M45" r:id="rId25"/>
    <hyperlink ref="M12" r:id="rId26" display="andrea.arteaga.ts@gmail.com._x000a__x000a_"/>
    <hyperlink ref="M13" r:id="rId27" display="andrea.arteaga.ts@gmail.com._x000a__x000a_"/>
    <hyperlink ref="M14" r:id="rId28" display="andrea.arteaga.ts@gmail.com._x000a__x000a_"/>
    <hyperlink ref="M16" r:id="rId29" display="andrea.arteaga.ts@gmail.com._x000a__x000a_"/>
    <hyperlink ref="M17" r:id="rId30" display="andrea.arteaga.ts@gmail.com._x000a__x000a_"/>
    <hyperlink ref="M18" r:id="rId31" display="andrea.arteaga.ts@gmail.com._x000a__x000a_"/>
    <hyperlink ref="M19" r:id="rId32" display="andrea.arteaga.ts@gmail.com._x000a__x000a_"/>
    <hyperlink ref="M21" r:id="rId33" display="andrea.arteaga.ts@gmail.com._x000a__x000a_"/>
    <hyperlink ref="M22" r:id="rId34" display="andrea.arteaga.ts@gmail.com._x000a__x000a_"/>
    <hyperlink ref="M23" r:id="rId35" display="andrea.arteaga.ts@gmail.com._x000a__x000a_"/>
    <hyperlink ref="M24" r:id="rId36" display="andrea.arteaga.ts@gmail.com._x000a__x000a_"/>
    <hyperlink ref="M25" r:id="rId37" display="andrea.arteaga.ts@gmail.com._x000a__x000a_"/>
    <hyperlink ref="M83" r:id="rId38"/>
    <hyperlink ref="M84" r:id="rId39"/>
    <hyperlink ref="M82" r:id="rId40"/>
    <hyperlink ref="M42" r:id="rId41"/>
    <hyperlink ref="M61" r:id="rId42"/>
    <hyperlink ref="M72" r:id="rId43"/>
    <hyperlink ref="M69" r:id="rId44"/>
    <hyperlink ref="M67" r:id="rId45"/>
    <hyperlink ref="M56" r:id="rId46"/>
    <hyperlink ref="M57" r:id="rId47"/>
    <hyperlink ref="M58" r:id="rId48"/>
    <hyperlink ref="M59" r:id="rId49"/>
    <hyperlink ref="M60" r:id="rId50"/>
    <hyperlink ref="M62" r:id="rId51"/>
    <hyperlink ref="M63" r:id="rId52"/>
    <hyperlink ref="M71" r:id="rId53"/>
    <hyperlink ref="M70" r:id="rId54"/>
    <hyperlink ref="M73" r:id="rId55"/>
    <hyperlink ref="M64" r:id="rId56"/>
    <hyperlink ref="M52" r:id="rId57"/>
    <hyperlink ref="M53" r:id="rId58"/>
    <hyperlink ref="M55" r:id="rId59"/>
    <hyperlink ref="M65" r:id="rId60"/>
    <hyperlink ref="M74" r:id="rId61"/>
    <hyperlink ref="M68" r:id="rId62"/>
    <hyperlink ref="M75" r:id="rId63"/>
    <hyperlink ref="M54" r:id="rId64"/>
    <hyperlink ref="M102" r:id="rId65"/>
    <hyperlink ref="M101" r:id="rId66"/>
  </hyperlinks>
  <pageMargins left="0.7" right="0.7" top="0.75" bottom="0.75" header="0.3" footer="0.3"/>
  <pageSetup paperSize="9" orientation="portrait" r:id="rId6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44</vt:i4>
      </vt:variant>
    </vt:vector>
  </HeadingPairs>
  <TitlesOfParts>
    <vt:vector size="46" baseType="lpstr">
      <vt:lpstr>Val</vt:lpstr>
      <vt:lpstr>PPIA</vt:lpstr>
      <vt:lpstr>_01_Pilar_Igualdad_de_Calidad_de_Vida</vt:lpstr>
      <vt:lpstr>_01_Prevención_y_atención_de_la_maternidad_y_la_paternidad_tempranas</vt:lpstr>
      <vt:lpstr>_02_Desarrollo_integral_desde_la_gestación_hasta_la_adolescencia</vt:lpstr>
      <vt:lpstr>_02_Pilar_Democracia_Urbana</vt:lpstr>
      <vt:lpstr>_03_Igualdad_y_autonomía_para_una_Bogotá_incluyente</vt:lpstr>
      <vt:lpstr>_03_Pilar_Construcción_de_Comunidad_y_Cultura_Ciudadana</vt:lpstr>
      <vt:lpstr>_05_Desarrollo_integral_para_la_felicidad_y_el_ejercicio_de_la_ciudadanía</vt:lpstr>
      <vt:lpstr>_06_Calidad_educativa_para_todos</vt:lpstr>
      <vt:lpstr>_06_Eje_transversal_sostenibilidad_ambiental_basada_en_eficiencia_energética</vt:lpstr>
      <vt:lpstr>_07_Eje_transversal_Gobierno_Legítimo_fortalecimiento_local_y_eficiencia</vt:lpstr>
      <vt:lpstr>_07_Inclusión_educativa_para_la_equidad</vt:lpstr>
      <vt:lpstr>_08_Acceso_con_calidad_a_la_educación_superior</vt:lpstr>
      <vt:lpstr>_09_Atención_integral_y_eficiente_en_salud</vt:lpstr>
      <vt:lpstr>_11_Mejores_oportunidades_para_el_desarrollo_a_través_de_la_cultura_la_recreación_y_el_deporte</vt:lpstr>
      <vt:lpstr>_16_Integración_social_para_una_ciudad_de_oportunidades</vt:lpstr>
      <vt:lpstr>_17_Espacio_público_derecho_de_todos</vt:lpstr>
      <vt:lpstr>_19_Seguridad_y_convivencia_para_todos</vt:lpstr>
      <vt:lpstr>_21_Justicia_para_todos_consolidación_del_sistema_distrital_de_justicia</vt:lpstr>
      <vt:lpstr>_22_Bogotá_vive_los_derechos_humanos</vt:lpstr>
      <vt:lpstr>_25_Cambio_cultural_y_construcción_del_tejido_social_para_la_vida</vt:lpstr>
      <vt:lpstr>_39_Ambiente_sano_para_la_equidad_y_disfrute_del_ciudadano</vt:lpstr>
      <vt:lpstr>_45_Gobernanza_e_influencia_local_regional_e_internacional</vt:lpstr>
      <vt:lpstr>_Pilar_Eje</vt:lpstr>
      <vt:lpstr>_Sector_Ambiente</vt:lpstr>
      <vt:lpstr>_Sector_Cultura_Recreación_y_Deporte</vt:lpstr>
      <vt:lpstr>_Sector_Desarrollo_Económico_Industria_y_Turismo</vt:lpstr>
      <vt:lpstr>_Sector_Educación</vt:lpstr>
      <vt:lpstr>_Sector_Gestión_Jurídica</vt:lpstr>
      <vt:lpstr>_Sector_Gestión_Pública</vt:lpstr>
      <vt:lpstr>_Sector_Gobierno</vt:lpstr>
      <vt:lpstr>_Sector_Hábitat</vt:lpstr>
      <vt:lpstr>_Sector_Hacienda</vt:lpstr>
      <vt:lpstr>_Sector_Integración_Social</vt:lpstr>
      <vt:lpstr>_Sector_Mujer</vt:lpstr>
      <vt:lpstr>_Sector_Planeación</vt:lpstr>
      <vt:lpstr>_Sector_Salud</vt:lpstr>
      <vt:lpstr>_Sector_Seguridad_Convivencia_y_Justicia</vt:lpstr>
      <vt:lpstr>BP3_Sector_Movilidad</vt:lpstr>
      <vt:lpstr>Dimensiones</vt:lpstr>
      <vt:lpstr>Eje_1_Niños_Niñas_y_Adolescentes_en_ciudadanía_Plena_Ciudad_familias_y_ambientes_seguros</vt:lpstr>
      <vt:lpstr>Eje_2_Bogotá_construye_ciudad_con_los_Niños_Niñas_y_Adolescentes</vt:lpstr>
      <vt:lpstr>Eje_3_Gobernanza_por_la_calidad_de_vida_de_la_infancia_y_la_adolescencia</vt:lpstr>
      <vt:lpstr>Periodo</vt:lpstr>
      <vt:lpstr>Sector</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Clara Alexandra Lopez Garcia</dc:creator>
  <cp:lastModifiedBy>Eliana Pineda Cepeda</cp:lastModifiedBy>
  <cp:revision/>
  <cp:lastPrinted>2018-09-06T15:46:43Z</cp:lastPrinted>
  <dcterms:created xsi:type="dcterms:W3CDTF">2017-01-11T16:19:29Z</dcterms:created>
  <dcterms:modified xsi:type="dcterms:W3CDTF">2018-12-05T17:47:32Z</dcterms:modified>
</cp:coreProperties>
</file>